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denilson.silva\Documents\Processo Reforma - Museu\"/>
    </mc:Choice>
  </mc:AlternateContent>
  <xr:revisionPtr revIDLastSave="0" documentId="13_ncr:1_{03D25DB1-6153-4E6A-BFF2-A69774476F64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PLANILHA ORÇAMENTARIA" sheetId="1" r:id="rId1"/>
    <sheet name="CRONOGRAMA" sheetId="2" r:id="rId2"/>
  </sheets>
  <definedNames>
    <definedName name="_xlnm.Print_Area" localSheetId="0">'PLANILHA ORÇAMENTARIA'!$A$1:$Q$155</definedName>
    <definedName name="_xlnm.Print_Titles" localSheetId="0">'PLANILHA ORÇAMENTARIA'!$1:$16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2" i="1" l="1"/>
  <c r="Q144" i="1"/>
  <c r="Q143" i="1"/>
  <c r="Q19" i="1"/>
  <c r="Q152" i="1"/>
  <c r="Q66" i="1" l="1"/>
  <c r="Q42" i="1"/>
  <c r="Q24" i="1"/>
  <c r="Q149" i="1" l="1"/>
  <c r="Q30" i="1"/>
  <c r="Q76" i="1"/>
  <c r="Q32" i="1"/>
  <c r="Q79" i="1"/>
  <c r="Q40" i="1"/>
  <c r="Q89" i="1"/>
  <c r="Q94" i="1"/>
  <c r="Q92" i="1" s="1"/>
  <c r="C22" i="2" s="1"/>
  <c r="Q51" i="1"/>
  <c r="Q115" i="1"/>
  <c r="Q56" i="1"/>
  <c r="Q128" i="1"/>
  <c r="Q22" i="1"/>
  <c r="Q64" i="1"/>
  <c r="Q136" i="1"/>
  <c r="Q107" i="1"/>
  <c r="Q25" i="1"/>
  <c r="Q26" i="1"/>
  <c r="Q45" i="1"/>
  <c r="Q98" i="1"/>
  <c r="Q27" i="1"/>
  <c r="Q36" i="1"/>
  <c r="Q46" i="1"/>
  <c r="Q61" i="1"/>
  <c r="Q69" i="1"/>
  <c r="Q85" i="1"/>
  <c r="Q99" i="1"/>
  <c r="Q110" i="1"/>
  <c r="Q123" i="1"/>
  <c r="Q134" i="1"/>
  <c r="Q141" i="1"/>
  <c r="Q139" i="1"/>
  <c r="Q44" i="1"/>
  <c r="Q35" i="1"/>
  <c r="Q58" i="1"/>
  <c r="Q84" i="1"/>
  <c r="Q109" i="1"/>
  <c r="Q131" i="1"/>
  <c r="Q20" i="1"/>
  <c r="Q28" i="1"/>
  <c r="Q38" i="1"/>
  <c r="Q47" i="1"/>
  <c r="Q71" i="1"/>
  <c r="Q87" i="1"/>
  <c r="Q101" i="1"/>
  <c r="Q111" i="1"/>
  <c r="Q125" i="1"/>
  <c r="Q135" i="1"/>
  <c r="Q147" i="1"/>
  <c r="Q122" i="1"/>
  <c r="Q29" i="1"/>
  <c r="Q39" i="1"/>
  <c r="Q49" i="1"/>
  <c r="Q63" i="1"/>
  <c r="Q74" i="1"/>
  <c r="Q88" i="1"/>
  <c r="Q102" i="1"/>
  <c r="Q126" i="1"/>
  <c r="Q148" i="1"/>
  <c r="Q23" i="1"/>
  <c r="Q31" i="1"/>
  <c r="Q41" i="1"/>
  <c r="Q54" i="1"/>
  <c r="Q65" i="1"/>
  <c r="Q78" i="1"/>
  <c r="Q91" i="1"/>
  <c r="Q105" i="1"/>
  <c r="Q103" i="1" s="1"/>
  <c r="C26" i="2" s="1"/>
  <c r="Q116" i="1"/>
  <c r="Q129" i="1"/>
  <c r="Q138" i="1"/>
  <c r="Q150" i="1"/>
  <c r="Q151" i="1"/>
  <c r="Q118" i="1"/>
  <c r="Q33" i="1"/>
  <c r="Q68" i="1"/>
  <c r="Q82" i="1"/>
  <c r="Q97" i="1"/>
  <c r="Q108" i="1"/>
  <c r="Q121" i="1"/>
  <c r="Q130" i="1"/>
  <c r="Q140" i="1"/>
  <c r="Q132" i="1" l="1"/>
  <c r="C34" i="2" s="1"/>
  <c r="D35" i="2" s="1"/>
  <c r="Q145" i="1"/>
  <c r="I27" i="2"/>
  <c r="H27" i="2"/>
  <c r="E27" i="2"/>
  <c r="G27" i="2"/>
  <c r="F27" i="2"/>
  <c r="G23" i="2"/>
  <c r="F23" i="2"/>
  <c r="E23" i="2"/>
  <c r="D23" i="2"/>
  <c r="Q95" i="1"/>
  <c r="C24" i="2" s="1"/>
  <c r="Q106" i="1"/>
  <c r="C28" i="2" s="1"/>
  <c r="I29" i="2" s="1"/>
  <c r="Q119" i="1"/>
  <c r="C32" i="2" s="1"/>
  <c r="I33" i="2" s="1"/>
  <c r="Q80" i="1"/>
  <c r="C20" i="2" s="1"/>
  <c r="Q34" i="1"/>
  <c r="C12" i="2" s="1"/>
  <c r="I13" i="2" s="1"/>
  <c r="Q59" i="1"/>
  <c r="C16" i="2" s="1"/>
  <c r="Q52" i="1"/>
  <c r="C14" i="2" s="1"/>
  <c r="Q72" i="1"/>
  <c r="C18" i="2" s="1"/>
  <c r="Q17" i="1"/>
  <c r="Q153" i="1" s="1"/>
  <c r="Q155" i="1" s="1"/>
  <c r="Q113" i="1"/>
  <c r="C30" i="2" s="1"/>
  <c r="F19" i="2" l="1"/>
  <c r="E19" i="2"/>
  <c r="D19" i="2"/>
  <c r="I19" i="2"/>
  <c r="H25" i="2"/>
  <c r="G25" i="2"/>
  <c r="E25" i="2"/>
  <c r="F25" i="2"/>
  <c r="G21" i="2"/>
  <c r="H21" i="2"/>
  <c r="F21" i="2"/>
  <c r="E21" i="2"/>
  <c r="C36" i="2"/>
  <c r="H29" i="2"/>
  <c r="F29" i="2"/>
  <c r="G29" i="2"/>
  <c r="E29" i="2"/>
  <c r="H35" i="2"/>
  <c r="I35" i="2"/>
  <c r="F35" i="2"/>
  <c r="G35" i="2"/>
  <c r="E35" i="2"/>
  <c r="D27" i="2"/>
  <c r="D25" i="2"/>
  <c r="D21" i="2"/>
  <c r="H17" i="2"/>
  <c r="D17" i="2"/>
  <c r="I17" i="2"/>
  <c r="E17" i="2"/>
  <c r="F17" i="2"/>
  <c r="G17" i="2"/>
  <c r="H19" i="2"/>
  <c r="G19" i="2"/>
  <c r="I15" i="2"/>
  <c r="E15" i="2"/>
  <c r="F15" i="2"/>
  <c r="D15" i="2"/>
  <c r="F31" i="2"/>
  <c r="H31" i="2"/>
  <c r="E31" i="2"/>
  <c r="I31" i="2"/>
  <c r="G31" i="2"/>
  <c r="C10" i="2"/>
  <c r="H13" i="2"/>
  <c r="D13" i="2"/>
  <c r="G13" i="2"/>
  <c r="E13" i="2"/>
  <c r="F13" i="2"/>
  <c r="G33" i="2"/>
  <c r="E33" i="2"/>
  <c r="H33" i="2"/>
  <c r="F33" i="2"/>
  <c r="H37" i="2" l="1"/>
  <c r="H39" i="2" s="1"/>
  <c r="H40" i="2" s="1"/>
  <c r="H41" i="2" s="1"/>
  <c r="I37" i="2"/>
  <c r="I39" i="2" s="1"/>
  <c r="I40" i="2" s="1"/>
  <c r="I41" i="2" s="1"/>
  <c r="E37" i="2"/>
  <c r="F37" i="2"/>
  <c r="D37" i="2"/>
  <c r="G37" i="2"/>
  <c r="G39" i="2" s="1"/>
  <c r="G40" i="2" s="1"/>
  <c r="G41" i="2" s="1"/>
  <c r="C39" i="2"/>
  <c r="D11" i="2"/>
  <c r="E11" i="2"/>
  <c r="F11" i="2"/>
  <c r="F39" i="2" l="1"/>
  <c r="F40" i="2" s="1"/>
  <c r="F41" i="2" s="1"/>
  <c r="D39" i="2"/>
  <c r="D40" i="2" s="1"/>
  <c r="D41" i="2" s="1"/>
  <c r="E39" i="2"/>
  <c r="E40" i="2" s="1"/>
  <c r="E41" i="2" s="1"/>
  <c r="C40" i="2"/>
  <c r="C42" i="2" s="1"/>
  <c r="G42" i="2" l="1"/>
  <c r="H42" i="2"/>
  <c r="E42" i="2"/>
  <c r="I42" i="2"/>
  <c r="F42" i="2"/>
</calcChain>
</file>

<file path=xl/sharedStrings.xml><?xml version="1.0" encoding="utf-8"?>
<sst xmlns="http://schemas.openxmlformats.org/spreadsheetml/2006/main" count="414" uniqueCount="310">
  <si>
    <t>01.23.680</t>
  </si>
  <si>
    <t>Taxa de recolhimento</t>
  </si>
  <si>
    <t>05.09.008</t>
  </si>
  <si>
    <t>Transporte e taxa de destinação de resíduo sólido em aterro, tipo telhas cimento amianto</t>
  </si>
  <si>
    <t>t</t>
  </si>
  <si>
    <t>46.10.240</t>
  </si>
  <si>
    <t>Tubo de Cobre classe E, DN= 54 mm (2"), Inclusive conexões</t>
  </si>
  <si>
    <t xml:space="preserve"> Tubulações, conexões e acessórios em ferro fundido predial SMU-esgoto e pluvial</t>
  </si>
  <si>
    <t>Conjunto de ancoragem para tubo em ferro fundido predial SMU, DN= 75 mm</t>
  </si>
  <si>
    <t>46.26.120</t>
  </si>
  <si>
    <t>46.26.130</t>
  </si>
  <si>
    <t>Conjunto de ancoragem para tubo em ferro fundido predial SMU, DN= 100 mm</t>
  </si>
  <si>
    <t xml:space="preserve"> LIMPEZA E ARREMATE</t>
  </si>
  <si>
    <t>Limpeza de obra</t>
  </si>
  <si>
    <t>Limpeza final da obra</t>
  </si>
  <si>
    <t>55.01.020</t>
  </si>
  <si>
    <t>Limpeza e lavagem de superfície revestida com material cerâmico ou pastilhas por hidrojateamento com rejuntamento</t>
  </si>
  <si>
    <t>55.01.130</t>
  </si>
  <si>
    <t>Transporte comercial, carreteiro e aluguel</t>
  </si>
  <si>
    <t>Projeto executivo</t>
  </si>
  <si>
    <t>Projeto executivo de arquitetura em formato A1</t>
  </si>
  <si>
    <t>Projeto executivo de arquitetura em formato A0</t>
  </si>
  <si>
    <t>Tratamento, recuperação e trabalhos especiais em concreto</t>
  </si>
  <si>
    <t>Taxa de mobilização e desmobilização de equipamentos para execução de corte em concreto armado</t>
  </si>
  <si>
    <t>Limpeza de armadura com escova de aço</t>
  </si>
  <si>
    <t>Preparo de ponte de aderência com adesivo a base de epóxi</t>
  </si>
  <si>
    <t>Tratamento de armadura com produto anticorrosivo a base de zinco</t>
  </si>
  <si>
    <t>Corte de concreto deteriorado inclusive remoção dos detritos</t>
  </si>
  <si>
    <t>Demarcação de área com disco de corte diamantado</t>
  </si>
  <si>
    <t>Demolição de concreto armado com preservação de armadura, para reforço e recuperação estrutural</t>
  </si>
  <si>
    <t>Furação de 6 1/4´ em concreto armado</t>
  </si>
  <si>
    <t>Taxa de mobilização e desmobilização de equipamentos para execução de perfuração em concreto</t>
  </si>
  <si>
    <t>Furação para até 10mm x 150mm em concreto armado, inclusive colagem de armadura (barra de até Ø 8,0mm)</t>
  </si>
  <si>
    <t>Corte vertical em concreto armado, espessura de 15 cm</t>
  </si>
  <si>
    <t>Tapume, vedação e proteções diversas</t>
  </si>
  <si>
    <t>Proteção de fachada com tela de nylon</t>
  </si>
  <si>
    <t>Fechamento provisório de vãos em chapa de madeira compensada</t>
  </si>
  <si>
    <t>Tapume móvel para fechamento de áreas</t>
  </si>
  <si>
    <t>Locação de quadros metálicos para plataforma de proteção, inclusive o madeiramento</t>
  </si>
  <si>
    <t>Proteção em madeira e lona plástica para equipamentos mecânico ou informática, para obras de reforma</t>
  </si>
  <si>
    <t>Andaimes e balancins</t>
  </si>
  <si>
    <t>Montagem e desmontagem de andaime torre metálica com altura até 10 m</t>
  </si>
  <si>
    <t>Montagem e desmontagem de andaime tubular fachadeiro com altura até 10 m</t>
  </si>
  <si>
    <t>Andaime torre metálico (1,5 x 1,5 m) com piso metálico</t>
  </si>
  <si>
    <t>Andaime tubular fachadeiro com piso metálico e sapatas ajustáveis</t>
  </si>
  <si>
    <t>Alocação de equipe, equipamento e ferramental</t>
  </si>
  <si>
    <t>Locação de plataforma elevatória articulada, com altura aproximada de 12,50m e capacidade para 227kg, elétrica</t>
  </si>
  <si>
    <t>Sinalização de obra</t>
  </si>
  <si>
    <t>Placa de identificação para obra</t>
  </si>
  <si>
    <t>DEMOLIÇÃO SEM REAPROVEITAMENTO</t>
  </si>
  <si>
    <t>Demolição de revestimento cerâmico e ladrilho hidráulico</t>
  </si>
  <si>
    <t>Demolição manual de revestimento cerâmico, incluindo a base</t>
  </si>
  <si>
    <t>Demolição de impermeabilização e afins</t>
  </si>
  <si>
    <t>Remoção manual de junta de dilatação ou retração, inclusive apoio</t>
  </si>
  <si>
    <t>Remoção pintura</t>
  </si>
  <si>
    <t>Remoção de pintura em superfícies de madeira e/ou metálicas com produtos químicos</t>
  </si>
  <si>
    <t>RETIRADA COM PROVÁVEL REAPROVEITAMENTO</t>
  </si>
  <si>
    <t>Retirada de elementos de estrutura (concreto, ferro, alumínio e madeira)</t>
  </si>
  <si>
    <t>Retirada de estrutura em madeira tesoura - telhas perfil qualquer</t>
  </si>
  <si>
    <t>Retirada de telhamento e proteção</t>
  </si>
  <si>
    <t>Retirada de telhamento perfil e material qualquer, exceto barro</t>
  </si>
  <si>
    <t>Retirada de cumeeira, espigão ou rufo perfil qualquer</t>
  </si>
  <si>
    <t>Retirada de domo de acrílico, inclusive perfis metálicos de fixação</t>
  </si>
  <si>
    <t>Retirada em instalação elétrica - letra T até o final</t>
  </si>
  <si>
    <t>Remoção de tubulação elétrica aparente com diâmetro externo até 50 mm</t>
  </si>
  <si>
    <t>Retirada em instalação hidráulica</t>
  </si>
  <si>
    <t>Remoção de calha ou rufo</t>
  </si>
  <si>
    <t>TRANSPORTE E MOVIMENTAÇÃO, DENTRO E FORA DA OBRA</t>
  </si>
  <si>
    <t>Transporte de material solto</t>
  </si>
  <si>
    <t>Transporte manual horizontal e/ou vertical de entulho até o local de despejo - ensacado</t>
  </si>
  <si>
    <t>Remoção de entulho de obra com caçamba metálica - material rejeitado e misturado por vegetação, isopor, manta asfáltica e lã de vidro</t>
  </si>
  <si>
    <t>CONCRETO, MASSA E LASTRO</t>
  </si>
  <si>
    <t>Concreto e argamassa especial</t>
  </si>
  <si>
    <t>Argamassa graute expansiva autonivelante de alta resistência</t>
  </si>
  <si>
    <t>Lançamento e aplicação</t>
  </si>
  <si>
    <t>Lançamento e adensamento de concreto ou massa por bombeamento</t>
  </si>
  <si>
    <t>Reparos, conservações e complementos - GRUPO 11</t>
  </si>
  <si>
    <t>Corte de junta de dilatação, com serra de disco diamantado para pisos</t>
  </si>
  <si>
    <t>Reparo superficial com argamassa polimérica (tixotrópica), bicomponente</t>
  </si>
  <si>
    <t>Tratamento de fissuras estáveis (não ativas) em elementos de concreto</t>
  </si>
  <si>
    <t>Reparos, conservações e complementos - GRUPO 14</t>
  </si>
  <si>
    <t>Tela galvanizada para fixação de alvenaria com dimensão de 17x50cm</t>
  </si>
  <si>
    <t>Estrutura em madeira para cobertura</t>
  </si>
  <si>
    <t>Estrutura de madeira tesourada para telha perfil ondulado - vãos 13,01 a 18,00 m</t>
  </si>
  <si>
    <t>Calhas e rufos</t>
  </si>
  <si>
    <t>REVESTIMENTO EM MASSA OU FUNDIDO NO LOCAL</t>
  </si>
  <si>
    <t>Revestimentos em pastilhas e mosaicos</t>
  </si>
  <si>
    <t>Revestimento em pastilha de porcelana natural ou esmaltada de 2,5 x 2,5 cm, assentado e rejuntado com argamassa colante industrializada</t>
  </si>
  <si>
    <t>Chapa de policarbonato compacta cristal 6 mm</t>
  </si>
  <si>
    <t>IMPERMEABILIZAÇÃO, PROTEÇÃO E JUNTA</t>
  </si>
  <si>
    <t>Juntas de dilatação estrutural</t>
  </si>
  <si>
    <t>Junta estrutural com perfil elastomérico para fissuras, painéis e estruturas em geral, movimentação máxima 30 mm</t>
  </si>
  <si>
    <t>Reparos, conservações e complementos - GRUPO 32</t>
  </si>
  <si>
    <t>Tela galvanizada fio 24 BWG, malha hexagonal de 1/2´, para armadura de argamassa</t>
  </si>
  <si>
    <t>PINTURA</t>
  </si>
  <si>
    <t>Preparo de base</t>
  </si>
  <si>
    <t>Reparo de trincas rasas até 5,0 mm de largura, na massa</t>
  </si>
  <si>
    <t>Massa corrida</t>
  </si>
  <si>
    <t>Massa corrida à base de resina acrílica</t>
  </si>
  <si>
    <t>Pintura em superfície de concreto/massa/gesso/pedras, inclusive preparo</t>
  </si>
  <si>
    <t>Tinta acrílica antimofo em massa, inclusive preparo</t>
  </si>
  <si>
    <t>Isoladores galvanizados uso geral</t>
  </si>
  <si>
    <t>Isolador galvanizado uso geral, reforçado com calha para telha ondulada</t>
  </si>
  <si>
    <t>Componentes para cabo de descida</t>
  </si>
  <si>
    <t>Barra condutora chata de alumínio, 7/8´ x 1/8´ - inclusive acessórios de fixação</t>
  </si>
  <si>
    <t>Suporte para fixação de fita de alumínio 7/8´ x 1/8´, com base plana</t>
  </si>
  <si>
    <t>01.23.010</t>
  </si>
  <si>
    <t>01.23.020</t>
  </si>
  <si>
    <t>01.23.030</t>
  </si>
  <si>
    <t>01.23.040</t>
  </si>
  <si>
    <t>01.23.060</t>
  </si>
  <si>
    <t>01.23.070</t>
  </si>
  <si>
    <t>01.23.100</t>
  </si>
  <si>
    <t>01.23.192</t>
  </si>
  <si>
    <t>01.23.200</t>
  </si>
  <si>
    <t>01.23.231</t>
  </si>
  <si>
    <t>01.23.510</t>
  </si>
  <si>
    <t>02.02.140</t>
  </si>
  <si>
    <t>02.02.150</t>
  </si>
  <si>
    <t>02.03.060</t>
  </si>
  <si>
    <t>02.03.080</t>
  </si>
  <si>
    <t>02.03.110</t>
  </si>
  <si>
    <t>02.03.200</t>
  </si>
  <si>
    <t>02.03.500</t>
  </si>
  <si>
    <t>02.05.060</t>
  </si>
  <si>
    <t>02.05.090</t>
  </si>
  <si>
    <t>02.05.200</t>
  </si>
  <si>
    <t>02.05.210</t>
  </si>
  <si>
    <t>02.06.030</t>
  </si>
  <si>
    <t>02.08.020</t>
  </si>
  <si>
    <t>03.04.020</t>
  </si>
  <si>
    <t>03.09.060</t>
  </si>
  <si>
    <t>03.10.080</t>
  </si>
  <si>
    <t>04.02.070</t>
  </si>
  <si>
    <t>04.03.040</t>
  </si>
  <si>
    <t>04.03.080</t>
  </si>
  <si>
    <t>04.03.090</t>
  </si>
  <si>
    <t>04.22.110</t>
  </si>
  <si>
    <t>04.30.020</t>
  </si>
  <si>
    <t>05.04.060</t>
  </si>
  <si>
    <t>05.07.060</t>
  </si>
  <si>
    <t>11.05.030</t>
  </si>
  <si>
    <t>11.16.080</t>
  </si>
  <si>
    <t>11.20.050</t>
  </si>
  <si>
    <t>11.20.120</t>
  </si>
  <si>
    <t>11.20.130</t>
  </si>
  <si>
    <t>14.40.100</t>
  </si>
  <si>
    <t>15.01.140</t>
  </si>
  <si>
    <t>16.33.060</t>
  </si>
  <si>
    <t>18.12.120</t>
  </si>
  <si>
    <t>27.02.010</t>
  </si>
  <si>
    <t>32.08.090</t>
  </si>
  <si>
    <t>32.20.060</t>
  </si>
  <si>
    <t>33.01.280</t>
  </si>
  <si>
    <t>33.02.080</t>
  </si>
  <si>
    <t>33.10.030</t>
  </si>
  <si>
    <t>42.02.100</t>
  </si>
  <si>
    <t>42.05.440</t>
  </si>
  <si>
    <t>42.05.520</t>
  </si>
  <si>
    <t>01.17.031</t>
  </si>
  <si>
    <t>Código</t>
  </si>
  <si>
    <t>Descrição de Serviço.</t>
  </si>
  <si>
    <t>Qtde.</t>
  </si>
  <si>
    <t xml:space="preserve">SUBTOTAL   </t>
  </si>
  <si>
    <t xml:space="preserve">BDI   </t>
  </si>
  <si>
    <t xml:space="preserve">TOTAL   </t>
  </si>
  <si>
    <t>1.</t>
  </si>
  <si>
    <t>1.1</t>
  </si>
  <si>
    <t>1.2</t>
  </si>
  <si>
    <t>2.</t>
  </si>
  <si>
    <t>2.1</t>
  </si>
  <si>
    <t>2.2</t>
  </si>
  <si>
    <t>2.3</t>
  </si>
  <si>
    <t>2.4</t>
  </si>
  <si>
    <t>3.1</t>
  </si>
  <si>
    <t>3.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</si>
  <si>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</si>
  <si>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</si>
  <si>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</si>
  <si>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</si>
  <si>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</si>
  <si>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</si>
  <si>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</si>
  <si>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</si>
  <si>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</si>
  <si>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06.</t>
  </si>
  <si>
    <t>6.1</t>
  </si>
  <si>
    <t>6.2</t>
  </si>
  <si>
    <t>7.</t>
  </si>
  <si>
    <t>6.3</t>
  </si>
  <si>
    <t>6.4</t>
  </si>
  <si>
    <t>7.1</t>
  </si>
  <si>
    <t>8.</t>
  </si>
  <si>
    <t>8.1</t>
  </si>
  <si>
    <t>8.2</t>
  </si>
  <si>
    <t>9.</t>
  </si>
  <si>
    <t>9.1</t>
  </si>
  <si>
    <t>10.</t>
  </si>
  <si>
    <t>11.</t>
  </si>
  <si>
    <t>11.1</t>
  </si>
  <si>
    <t>11.2</t>
  </si>
  <si>
    <t>12.</t>
  </si>
  <si>
    <t>12.1</t>
  </si>
  <si>
    <t>12.2</t>
  </si>
  <si>
    <t>12.3</t>
  </si>
  <si>
    <t>13.</t>
  </si>
  <si>
    <t>13.1</t>
  </si>
  <si>
    <t>14.</t>
  </si>
  <si>
    <t xml:space="preserve">SPDA - SISTEMA DE PÁRA-RAIOS </t>
  </si>
  <si>
    <t>13.2</t>
  </si>
  <si>
    <t>13.3</t>
  </si>
  <si>
    <t>14.1</t>
  </si>
  <si>
    <t>COBERTURA</t>
  </si>
  <si>
    <t>M2</t>
  </si>
  <si>
    <t>Sistema de reforço estrutural composto de primer, adesivo tixotrópico bicomponente a base de epóxi e manta de fibra de carbono 300 gr/M2</t>
  </si>
  <si>
    <t>Locação de container tipo alojamento - área mínima de 13,80 M2</t>
  </si>
  <si>
    <t>Locação de container tipo deposito - área mínima de 13,80 M2</t>
  </si>
  <si>
    <t>M</t>
  </si>
  <si>
    <t>M2xMês</t>
  </si>
  <si>
    <t>MxMês</t>
  </si>
  <si>
    <t>M3</t>
  </si>
  <si>
    <t>UNID</t>
  </si>
  <si>
    <t>UNIDxMês</t>
  </si>
  <si>
    <t>CJ</t>
  </si>
  <si>
    <t>SERVIÇOS PRELIMINARES</t>
  </si>
  <si>
    <t>01.17.111</t>
  </si>
  <si>
    <t>55.10.030</t>
  </si>
  <si>
    <t>Locação de duto coletor de entulho</t>
  </si>
  <si>
    <t>42.20.090</t>
  </si>
  <si>
    <t>Solda exotérmica conexão cabo-cabo horizontal em X, bitola do cabo de 50-25mm² a 95-50mm²</t>
  </si>
  <si>
    <t>42.05.190</t>
  </si>
  <si>
    <t>Haste de aterramento de 3/4´ x 3,00 m</t>
  </si>
  <si>
    <t>42.05.100</t>
  </si>
  <si>
    <t>Caixa de inspeção suspensa</t>
  </si>
  <si>
    <t>04.18.410</t>
  </si>
  <si>
    <t>Remoção de cordoalha ou cabo de cobre nu</t>
  </si>
  <si>
    <t>39.04.080</t>
  </si>
  <si>
    <t>Cabo de cobre nu, têmpera mole, classe 2, de 50 mm²</t>
  </si>
  <si>
    <t>32.07.120</t>
  </si>
  <si>
    <t>Mangueira plástica flexível para junta de dilatação</t>
  </si>
  <si>
    <t>04.03.060</t>
  </si>
  <si>
    <t>Retirada de cumeeira ou espigão</t>
  </si>
  <si>
    <t>16.03.040</t>
  </si>
  <si>
    <t>Telhamento em cimento reforçado com fio sintético CRFS - perfil modulado</t>
  </si>
  <si>
    <t>16.03.330</t>
  </si>
  <si>
    <t>Cumeeira normal em cimento reforçado com fio sintético CRFS - perfil modulado</t>
  </si>
  <si>
    <t>16.03.370</t>
  </si>
  <si>
    <t>Espigão em cimento reforçado com fio sintético CRFS - perfil modulado</t>
  </si>
  <si>
    <t>33.01.050</t>
  </si>
  <si>
    <t>Estucamento e lixamento de concreto</t>
  </si>
  <si>
    <t>Massa corrida a base de PVA</t>
  </si>
  <si>
    <t>33.02.060</t>
  </si>
  <si>
    <t>33.01.060</t>
  </si>
  <si>
    <t>Imunizante para madeira</t>
  </si>
  <si>
    <t>33.10.050</t>
  </si>
  <si>
    <t>Tinta acrílica em massa, inclusive preparo</t>
  </si>
  <si>
    <t>Telhamento comum</t>
  </si>
  <si>
    <t>33.11.040</t>
  </si>
  <si>
    <t>11.18.060</t>
  </si>
  <si>
    <t>Lona plástica</t>
  </si>
  <si>
    <t>55.01.070</t>
  </si>
  <si>
    <t>55.01.100</t>
  </si>
  <si>
    <t>Limpeza complementar e especial de piso com produtos químicos</t>
  </si>
  <si>
    <t>Limpeza complementar com hidrojateamento</t>
  </si>
  <si>
    <t>55.01.030</t>
  </si>
  <si>
    <t>Limpeza complementar e especial de vidros</t>
  </si>
  <si>
    <t>Rufo, afins em chapa galvanizada nº 26 - corte 0,50 m</t>
  </si>
  <si>
    <t>Calha, afins em chapa galvanizada nº 24 - corte 1,00 m</t>
  </si>
  <si>
    <t>Esmalte em superfície galvanizada calhas e rufos, inclusive preparo</t>
  </si>
  <si>
    <t>Caixilho em ferro fixo, sob medida</t>
  </si>
  <si>
    <t>Caixilho em ferro basculante, sob medida</t>
  </si>
  <si>
    <t>Cantoneira e perfis em ferro</t>
  </si>
  <si>
    <t>Vidro liso laminado incolor de 6 mm</t>
  </si>
  <si>
    <t>24.01.010</t>
  </si>
  <si>
    <t>24.01.030</t>
  </si>
  <si>
    <t>KG</t>
  </si>
  <si>
    <t>29.01.230</t>
  </si>
  <si>
    <t>26.01.168</t>
  </si>
  <si>
    <t>32.07.090</t>
  </si>
  <si>
    <t>Junta de dilatação ou vedação com mastique de silicone, 1,0 x 0,5 cm - inclusive guia de apoio em polietileno</t>
  </si>
  <si>
    <t>33.11.020</t>
  </si>
  <si>
    <t>Esmalte em superfície metálica, inclusive preparo</t>
  </si>
  <si>
    <t>ESQUADRIAS METÁLICAS E ELEMENTO EM MATERIAL ESPECIAL</t>
  </si>
  <si>
    <t>ESTRUTURA EM MADEIRA</t>
  </si>
  <si>
    <t>Data base</t>
  </si>
  <si>
    <t>Valor Total</t>
  </si>
  <si>
    <t>Valor Unit</t>
  </si>
  <si>
    <t>SERVIÇOS TÉCNICOS ESPECIALIZADOS</t>
  </si>
  <si>
    <t>Tabela de Custos EDIF data base jul/2017</t>
  </si>
  <si>
    <t>LOCAL:</t>
  </si>
  <si>
    <t>Av. Pedro Álvares Cabral, s/nº, Parque Ibirapuera, Portão 10 – São Paulo/ SP.</t>
  </si>
  <si>
    <t>Unidade</t>
  </si>
  <si>
    <t>ORÇAMENTO DE MANUTENÇÃO CORRETIVA</t>
  </si>
  <si>
    <t>ASSUNTO: Execução de Serviços Técnicos Especializados para Execução de serviços técnicos especializados para manutenção corretiva das fachadas, cobertura e caixilharia metálica do MUSEU AFRO BRASIL no Pavilhão Padre Manoel da Nóbrega.</t>
  </si>
  <si>
    <t>Cronograma Físico-Financeiro Referencial</t>
  </si>
  <si>
    <t>Item</t>
  </si>
  <si>
    <t>Descrição</t>
  </si>
  <si>
    <t>R$</t>
  </si>
  <si>
    <t>Dias</t>
  </si>
  <si>
    <t>Subtotais (R$)</t>
  </si>
  <si>
    <t>BDI</t>
  </si>
  <si>
    <t>4.</t>
  </si>
  <si>
    <t>5.</t>
  </si>
  <si>
    <t>6.</t>
  </si>
  <si>
    <t>LIMPEZA E ARREMATE</t>
  </si>
  <si>
    <t>Subtotais + BDI % (R$)</t>
  </si>
  <si>
    <t>ASSUNTO: Execução de Serviços Técnicos Especializados para manutenção corretiva das fachadas, cobertura e caixilharia metálica do MUSEU AFRO BRASIL no Pavilhão Padre Manoel da Nóbrega.</t>
  </si>
  <si>
    <t>TOTAL FINAL</t>
  </si>
  <si>
    <t xml:space="preserve">Boletim CPOS 172 - Vigência 16/03/2018 - L.S.: 120,24% - BDI = 00,00% </t>
  </si>
  <si>
    <t xml:space="preserve">                                                                                ANEXO IV - MODELO DE PROPOSTA DE PREÇO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</si>
</sst>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dd\.mm\.yy;@"/>
    <numFmt numFmtId="165" formatCode="mm\.dd\.yy;@"/>
    <numFmt numFmtId="166" formatCode="#,##0,000,000;#,##0,000,000"/>
    <numFmt numFmtId="167" formatCode="#,##0,000;#,##0,000"/>
    <numFmt numFmtId="168" formatCode="###00;###00"/>
    <numFmt numFmtId="169" formatCode="yy\.mm\.dd;@"/>
    <numFmt numFmtId="170" formatCode="###0;###0"/>
    <numFmt numFmtId="171" formatCode="#,##0;#,##0"/>
    <numFmt numFmtId="172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1"/>
      <color rgb="FF000000"/>
      <name val="Tahoma"/>
      <family val="2"/>
    </font>
    <font>
      <b/>
      <sz val="11"/>
      <color theme="1"/>
      <name val="Tahoma"/>
      <family val="2"/>
    </font>
    <font>
      <sz val="11"/>
      <color rgb="FF000000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10"/>
      <color indexed="8"/>
      <name val="Tahoma"/>
      <family val="2"/>
    </font>
    <font>
      <b/>
      <sz val="14"/>
      <color theme="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2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Fill="1"/>
    <xf numFmtId="0" fontId="0" fillId="0" borderId="0" xfId="0" applyFont="1" applyFill="1"/>
    <xf numFmtId="4" fontId="0" fillId="0" borderId="0" xfId="0" applyNumberFormat="1" applyFont="1" applyFill="1"/>
    <xf numFmtId="0" fontId="3" fillId="0" borderId="7" xfId="0" applyFont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 applyAlignment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43" fontId="0" fillId="0" borderId="0" xfId="3" applyFont="1" applyFill="1" applyAlignment="1">
      <alignment horizontal="right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43" fontId="6" fillId="0" borderId="27" xfId="3" applyFont="1" applyFill="1" applyBorder="1" applyAlignment="1">
      <alignment horizontal="center" vertical="center"/>
    </xf>
    <xf numFmtId="43" fontId="6" fillId="0" borderId="10" xfId="3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43" fontId="8" fillId="2" borderId="13" xfId="3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168" fontId="11" fillId="2" borderId="19" xfId="0" applyNumberFormat="1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right" vertical="center"/>
    </xf>
    <xf numFmtId="167" fontId="13" fillId="2" borderId="19" xfId="0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4" fontId="15" fillId="2" borderId="5" xfId="0" applyNumberFormat="1" applyFont="1" applyFill="1" applyBorder="1" applyAlignment="1">
      <alignment horizontal="right" vertical="center"/>
    </xf>
    <xf numFmtId="166" fontId="13" fillId="2" borderId="19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43" fontId="15" fillId="2" borderId="1" xfId="3" applyFont="1" applyFill="1" applyBorder="1" applyAlignment="1">
      <alignment horizontal="right"/>
    </xf>
    <xf numFmtId="4" fontId="15" fillId="2" borderId="2" xfId="0" applyNumberFormat="1" applyFont="1" applyFill="1" applyBorder="1"/>
    <xf numFmtId="4" fontId="15" fillId="2" borderId="5" xfId="0" applyNumberFormat="1" applyFont="1" applyFill="1" applyBorder="1"/>
    <xf numFmtId="0" fontId="14" fillId="2" borderId="3" xfId="0" applyFont="1" applyFill="1" applyBorder="1" applyAlignment="1">
      <alignment vertical="top" wrapText="1"/>
    </xf>
    <xf numFmtId="165" fontId="13" fillId="2" borderId="19" xfId="0" applyNumberFormat="1" applyFont="1" applyFill="1" applyBorder="1" applyAlignment="1">
      <alignment horizontal="center" vertical="top" wrapText="1"/>
    </xf>
    <xf numFmtId="3" fontId="15" fillId="2" borderId="19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3" fontId="15" fillId="2" borderId="1" xfId="3" applyFont="1" applyFill="1" applyBorder="1" applyAlignment="1">
      <alignment horizontal="right" vertical="center"/>
    </xf>
    <xf numFmtId="4" fontId="15" fillId="2" borderId="2" xfId="0" applyNumberFormat="1" applyFont="1" applyFill="1" applyBorder="1" applyAlignment="1">
      <alignment vertical="center"/>
    </xf>
    <xf numFmtId="4" fontId="15" fillId="2" borderId="5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top" wrapText="1"/>
    </xf>
    <xf numFmtId="43" fontId="14" fillId="2" borderId="1" xfId="3" applyFont="1" applyFill="1" applyBorder="1" applyAlignment="1">
      <alignment horizontal="right" vertical="top" wrapText="1"/>
    </xf>
    <xf numFmtId="164" fontId="13" fillId="2" borderId="19" xfId="0" applyNumberFormat="1" applyFont="1" applyFill="1" applyBorder="1" applyAlignment="1">
      <alignment horizontal="center" vertical="top" wrapText="1"/>
    </xf>
    <xf numFmtId="169" fontId="13" fillId="2" borderId="19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171" fontId="13" fillId="2" borderId="19" xfId="0" applyNumberFormat="1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 wrapText="1"/>
    </xf>
    <xf numFmtId="0" fontId="15" fillId="2" borderId="19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170" fontId="11" fillId="2" borderId="19" xfId="0" applyNumberFormat="1" applyFont="1" applyFill="1" applyBorder="1" applyAlignment="1">
      <alignment horizontal="center" vertical="top" wrapText="1"/>
    </xf>
    <xf numFmtId="0" fontId="16" fillId="2" borderId="19" xfId="4" applyFont="1" applyFill="1" applyBorder="1"/>
    <xf numFmtId="0" fontId="6" fillId="2" borderId="19" xfId="4" applyFont="1" applyFill="1" applyBorder="1" applyAlignment="1">
      <alignment horizontal="center"/>
    </xf>
    <xf numFmtId="43" fontId="13" fillId="2" borderId="26" xfId="3" applyFont="1" applyFill="1" applyBorder="1" applyAlignment="1" applyProtection="1">
      <alignment vertical="center" wrapText="1"/>
    </xf>
    <xf numFmtId="43" fontId="13" fillId="2" borderId="1" xfId="3" applyFont="1" applyFill="1" applyBorder="1" applyAlignment="1" applyProtection="1">
      <alignment vertical="center" wrapText="1"/>
    </xf>
    <xf numFmtId="43" fontId="13" fillId="2" borderId="25" xfId="3" applyFont="1" applyFill="1" applyBorder="1" applyAlignment="1" applyProtection="1">
      <alignment vertical="center" wrapText="1"/>
    </xf>
    <xf numFmtId="171" fontId="13" fillId="2" borderId="19" xfId="0" applyNumberFormat="1" applyFont="1" applyFill="1" applyBorder="1" applyAlignment="1">
      <alignment horizontal="center" vertical="center" wrapText="1"/>
    </xf>
    <xf numFmtId="0" fontId="16" fillId="2" borderId="19" xfId="4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 vertical="top" wrapText="1"/>
    </xf>
    <xf numFmtId="0" fontId="6" fillId="2" borderId="1" xfId="4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43" fontId="15" fillId="2" borderId="4" xfId="3" applyFont="1" applyFill="1" applyBorder="1" applyAlignment="1">
      <alignment horizontal="right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7" fillId="0" borderId="27" xfId="0" applyFont="1" applyFill="1" applyBorder="1" applyAlignment="1">
      <alignment horizontal="center" vertical="center"/>
    </xf>
    <xf numFmtId="4" fontId="15" fillId="2" borderId="30" xfId="0" applyNumberFormat="1" applyFont="1" applyFill="1" applyBorder="1"/>
    <xf numFmtId="0" fontId="15" fillId="2" borderId="31" xfId="0" applyNumberFormat="1" applyFont="1" applyFill="1" applyBorder="1"/>
    <xf numFmtId="49" fontId="5" fillId="2" borderId="12" xfId="0" applyNumberFormat="1" applyFont="1" applyFill="1" applyBorder="1" applyAlignment="1">
      <alignment horizontal="left" vertical="center"/>
    </xf>
    <xf numFmtId="4" fontId="17" fillId="2" borderId="16" xfId="0" applyNumberFormat="1" applyFont="1" applyFill="1" applyBorder="1" applyAlignment="1">
      <alignment vertical="center"/>
    </xf>
    <xf numFmtId="0" fontId="18" fillId="0" borderId="0" xfId="0" applyFont="1" applyBorder="1" applyProtection="1">
      <protection locked="0"/>
    </xf>
    <xf numFmtId="0" fontId="20" fillId="0" borderId="0" xfId="0" applyFont="1"/>
    <xf numFmtId="0" fontId="20" fillId="0" borderId="13" xfId="0" applyFont="1" applyBorder="1"/>
    <xf numFmtId="0" fontId="20" fillId="0" borderId="14" xfId="0" applyFont="1" applyBorder="1"/>
    <xf numFmtId="0" fontId="19" fillId="0" borderId="4" xfId="4" applyFont="1" applyFill="1" applyBorder="1" applyAlignment="1">
      <alignment vertical="center" wrapText="1"/>
    </xf>
    <xf numFmtId="172" fontId="19" fillId="0" borderId="4" xfId="7" applyNumberFormat="1" applyFont="1" applyFill="1" applyBorder="1" applyAlignment="1">
      <alignment vertical="center"/>
    </xf>
    <xf numFmtId="172" fontId="19" fillId="3" borderId="41" xfId="4" applyNumberFormat="1" applyFont="1" applyFill="1" applyBorder="1" applyAlignment="1">
      <alignment horizontal="center" vertical="center"/>
    </xf>
    <xf numFmtId="172" fontId="19" fillId="3" borderId="42" xfId="4" applyNumberFormat="1" applyFont="1" applyFill="1" applyBorder="1" applyAlignment="1">
      <alignment horizontal="center" vertical="center"/>
    </xf>
    <xf numFmtId="10" fontId="19" fillId="0" borderId="19" xfId="5" applyNumberFormat="1" applyFont="1" applyBorder="1" applyAlignment="1">
      <alignment horizontal="center" vertical="center"/>
    </xf>
    <xf numFmtId="10" fontId="19" fillId="0" borderId="2" xfId="5" applyNumberFormat="1" applyFont="1" applyBorder="1" applyAlignment="1">
      <alignment horizontal="center" vertical="center"/>
    </xf>
    <xf numFmtId="10" fontId="19" fillId="0" borderId="1" xfId="5" applyNumberFormat="1" applyFont="1" applyBorder="1" applyAlignment="1">
      <alignment horizontal="center" vertical="center"/>
    </xf>
    <xf numFmtId="10" fontId="19" fillId="0" borderId="5" xfId="5" applyNumberFormat="1" applyFont="1" applyBorder="1" applyAlignment="1">
      <alignment horizontal="center" vertical="center"/>
    </xf>
    <xf numFmtId="0" fontId="22" fillId="0" borderId="1" xfId="4" applyFont="1" applyFill="1" applyBorder="1" applyAlignment="1">
      <alignment vertical="center" wrapText="1"/>
    </xf>
    <xf numFmtId="172" fontId="19" fillId="0" borderId="1" xfId="7" applyNumberFormat="1" applyFont="1" applyFill="1" applyBorder="1" applyAlignment="1">
      <alignment vertical="center"/>
    </xf>
    <xf numFmtId="0" fontId="19" fillId="0" borderId="37" xfId="4" applyFont="1" applyFill="1" applyBorder="1" applyAlignment="1">
      <alignment vertical="center"/>
    </xf>
    <xf numFmtId="0" fontId="21" fillId="0" borderId="38" xfId="4" applyFont="1" applyFill="1" applyBorder="1" applyAlignment="1">
      <alignment vertical="center"/>
    </xf>
    <xf numFmtId="0" fontId="21" fillId="0" borderId="34" xfId="4" applyFont="1" applyFill="1" applyBorder="1" applyAlignment="1">
      <alignment vertical="center"/>
    </xf>
    <xf numFmtId="0" fontId="20" fillId="0" borderId="0" xfId="0" applyFont="1" applyBorder="1"/>
    <xf numFmtId="0" fontId="20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left" vertical="center"/>
    </xf>
    <xf numFmtId="0" fontId="7" fillId="0" borderId="0" xfId="0" applyFont="1"/>
    <xf numFmtId="0" fontId="7" fillId="0" borderId="0" xfId="4" applyFont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19" fillId="0" borderId="24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36" xfId="4" applyFont="1" applyFill="1" applyBorder="1" applyAlignment="1">
      <alignment horizontal="center" vertical="center"/>
    </xf>
    <xf numFmtId="0" fontId="19" fillId="0" borderId="20" xfId="4" applyFont="1" applyFill="1" applyBorder="1" applyAlignment="1">
      <alignment horizontal="center" vertical="center"/>
    </xf>
    <xf numFmtId="0" fontId="19" fillId="4" borderId="46" xfId="4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2" borderId="0" xfId="0" applyFont="1" applyFill="1"/>
    <xf numFmtId="0" fontId="19" fillId="0" borderId="1" xfId="4" applyFont="1" applyFill="1" applyBorder="1" applyAlignment="1">
      <alignment vertical="distributed" wrapText="1"/>
    </xf>
    <xf numFmtId="0" fontId="19" fillId="7" borderId="19" xfId="3" applyNumberFormat="1" applyFont="1" applyFill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 applyProtection="1">
      <alignment vertical="center"/>
      <protection locked="0"/>
    </xf>
    <xf numFmtId="4" fontId="19" fillId="7" borderId="1" xfId="7" applyNumberFormat="1" applyFont="1" applyFill="1" applyBorder="1" applyAlignment="1">
      <alignment vertical="center"/>
    </xf>
    <xf numFmtId="0" fontId="22" fillId="7" borderId="1" xfId="0" applyFont="1" applyFill="1" applyBorder="1" applyAlignment="1" applyProtection="1">
      <alignment vertical="center" wrapText="1"/>
      <protection locked="0"/>
    </xf>
    <xf numFmtId="0" fontId="22" fillId="7" borderId="1" xfId="0" applyFont="1" applyFill="1" applyBorder="1" applyAlignment="1" applyProtection="1">
      <alignment vertical="distributed" wrapText="1"/>
      <protection locked="0"/>
    </xf>
    <xf numFmtId="0" fontId="19" fillId="7" borderId="19" xfId="4" applyFont="1" applyFill="1" applyBorder="1" applyAlignment="1">
      <alignment horizontal="center" vertical="center"/>
    </xf>
    <xf numFmtId="0" fontId="21" fillId="7" borderId="19" xfId="4" applyFont="1" applyFill="1" applyBorder="1" applyAlignment="1">
      <alignment horizontal="center" vertical="center"/>
    </xf>
    <xf numFmtId="10" fontId="19" fillId="7" borderId="1" xfId="4" applyNumberFormat="1" applyFont="1" applyFill="1" applyBorder="1" applyAlignment="1">
      <alignment horizontal="right" vertical="center"/>
    </xf>
    <xf numFmtId="172" fontId="19" fillId="2" borderId="5" xfId="4" applyNumberFormat="1" applyFont="1" applyFill="1" applyBorder="1" applyAlignment="1">
      <alignment horizontal="center" vertical="center"/>
    </xf>
    <xf numFmtId="10" fontId="19" fillId="2" borderId="19" xfId="5" applyNumberFormat="1" applyFont="1" applyFill="1" applyBorder="1" applyAlignment="1">
      <alignment horizontal="center" vertical="center"/>
    </xf>
    <xf numFmtId="10" fontId="19" fillId="2" borderId="2" xfId="5" applyNumberFormat="1" applyFont="1" applyFill="1" applyBorder="1" applyAlignment="1">
      <alignment horizontal="center" vertical="center"/>
    </xf>
    <xf numFmtId="10" fontId="19" fillId="2" borderId="1" xfId="5" applyNumberFormat="1" applyFont="1" applyFill="1" applyBorder="1" applyAlignment="1">
      <alignment horizontal="center" vertical="center"/>
    </xf>
    <xf numFmtId="10" fontId="19" fillId="2" borderId="5" xfId="5" applyNumberFormat="1" applyFont="1" applyFill="1" applyBorder="1" applyAlignment="1">
      <alignment horizontal="center" vertical="center"/>
    </xf>
    <xf numFmtId="10" fontId="19" fillId="2" borderId="45" xfId="5" applyNumberFormat="1" applyFont="1" applyFill="1" applyBorder="1" applyAlignment="1">
      <alignment horizontal="center" vertical="center"/>
    </xf>
    <xf numFmtId="172" fontId="19" fillId="5" borderId="19" xfId="4" applyNumberFormat="1" applyFont="1" applyFill="1" applyBorder="1" applyAlignment="1">
      <alignment horizontal="center" vertical="center"/>
    </xf>
    <xf numFmtId="172" fontId="19" fillId="5" borderId="2" xfId="4" applyNumberFormat="1" applyFont="1" applyFill="1" applyBorder="1" applyAlignment="1">
      <alignment horizontal="center" vertical="center"/>
    </xf>
    <xf numFmtId="172" fontId="19" fillId="5" borderId="1" xfId="4" applyNumberFormat="1" applyFont="1" applyFill="1" applyBorder="1" applyAlignment="1">
      <alignment horizontal="center" vertical="center"/>
    </xf>
    <xf numFmtId="172" fontId="19" fillId="5" borderId="5" xfId="4" applyNumberFormat="1" applyFont="1" applyFill="1" applyBorder="1" applyAlignment="1">
      <alignment horizontal="center" vertical="center"/>
    </xf>
    <xf numFmtId="172" fontId="19" fillId="5" borderId="4" xfId="4" applyNumberFormat="1" applyFont="1" applyFill="1" applyBorder="1" applyAlignment="1">
      <alignment horizontal="center" vertical="center"/>
    </xf>
    <xf numFmtId="172" fontId="19" fillId="5" borderId="43" xfId="4" applyNumberFormat="1" applyFont="1" applyFill="1" applyBorder="1" applyAlignment="1">
      <alignment horizontal="center" vertical="center"/>
    </xf>
    <xf numFmtId="4" fontId="19" fillId="7" borderId="18" xfId="7" applyNumberFormat="1" applyFont="1" applyFill="1" applyBorder="1" applyAlignment="1">
      <alignment vertical="center"/>
    </xf>
    <xf numFmtId="4" fontId="19" fillId="7" borderId="2" xfId="7" applyNumberFormat="1" applyFont="1" applyFill="1" applyBorder="1" applyAlignment="1">
      <alignment vertical="center"/>
    </xf>
    <xf numFmtId="0" fontId="21" fillId="4" borderId="47" xfId="4" applyFont="1" applyFill="1" applyBorder="1" applyAlignment="1">
      <alignment horizontal="center" vertical="center"/>
    </xf>
    <xf numFmtId="4" fontId="19" fillId="2" borderId="1" xfId="7" applyNumberFormat="1" applyFont="1" applyFill="1" applyBorder="1" applyAlignment="1">
      <alignment vertical="center"/>
    </xf>
    <xf numFmtId="4" fontId="19" fillId="2" borderId="41" xfId="7" applyNumberFormat="1" applyFont="1" applyFill="1" applyBorder="1" applyAlignment="1">
      <alignment vertical="center"/>
    </xf>
    <xf numFmtId="4" fontId="19" fillId="2" borderId="43" xfId="7" applyNumberFormat="1" applyFont="1" applyFill="1" applyBorder="1" applyAlignment="1">
      <alignment vertical="center"/>
    </xf>
    <xf numFmtId="4" fontId="19" fillId="3" borderId="48" xfId="7" applyNumberFormat="1" applyFont="1" applyFill="1" applyBorder="1" applyAlignment="1">
      <alignment vertical="center"/>
    </xf>
    <xf numFmtId="0" fontId="19" fillId="3" borderId="20" xfId="4" applyFont="1" applyFill="1" applyBorder="1" applyAlignment="1">
      <alignment vertical="center"/>
    </xf>
    <xf numFmtId="4" fontId="19" fillId="3" borderId="11" xfId="7" applyNumberFormat="1" applyFont="1" applyFill="1" applyBorder="1" applyAlignment="1">
      <alignment vertical="center"/>
    </xf>
    <xf numFmtId="4" fontId="19" fillId="3" borderId="16" xfId="7" applyNumberFormat="1" applyFont="1" applyFill="1" applyBorder="1" applyAlignment="1">
      <alignment vertical="center"/>
    </xf>
    <xf numFmtId="4" fontId="19" fillId="2" borderId="37" xfId="7" applyNumberFormat="1" applyFont="1" applyFill="1" applyBorder="1" applyAlignment="1">
      <alignment vertical="center"/>
    </xf>
    <xf numFmtId="4" fontId="19" fillId="2" borderId="44" xfId="7" applyNumberFormat="1" applyFont="1" applyFill="1" applyBorder="1" applyAlignment="1">
      <alignment vertical="center"/>
    </xf>
    <xf numFmtId="4" fontId="19" fillId="2" borderId="5" xfId="7" applyNumberFormat="1" applyFont="1" applyFill="1" applyBorder="1" applyAlignment="1">
      <alignment vertical="center"/>
    </xf>
    <xf numFmtId="0" fontId="19" fillId="7" borderId="36" xfId="3" applyNumberFormat="1" applyFont="1" applyFill="1" applyBorder="1" applyAlignment="1" applyProtection="1">
      <alignment horizontal="center" vertical="center"/>
      <protection locked="0"/>
    </xf>
    <xf numFmtId="0" fontId="19" fillId="7" borderId="18" xfId="0" applyFont="1" applyFill="1" applyBorder="1" applyAlignment="1" applyProtection="1">
      <alignment vertical="center" wrapText="1"/>
      <protection locked="0"/>
    </xf>
    <xf numFmtId="4" fontId="19" fillId="7" borderId="37" xfId="7" applyNumberFormat="1" applyFont="1" applyFill="1" applyBorder="1" applyAlignment="1">
      <alignment vertical="center"/>
    </xf>
    <xf numFmtId="10" fontId="19" fillId="2" borderId="23" xfId="5" applyNumberFormat="1" applyFont="1" applyFill="1" applyBorder="1" applyAlignment="1">
      <alignment horizontal="center" vertical="center"/>
    </xf>
    <xf numFmtId="10" fontId="19" fillId="2" borderId="18" xfId="5" applyNumberFormat="1" applyFont="1" applyFill="1" applyBorder="1" applyAlignment="1">
      <alignment horizontal="center" vertical="center"/>
    </xf>
    <xf numFmtId="10" fontId="19" fillId="2" borderId="37" xfId="5" applyNumberFormat="1" applyFont="1" applyFill="1" applyBorder="1" applyAlignment="1">
      <alignment horizontal="center" vertical="center"/>
    </xf>
    <xf numFmtId="10" fontId="19" fillId="2" borderId="44" xfId="5" applyNumberFormat="1" applyFont="1" applyFill="1" applyBorder="1" applyAlignment="1">
      <alignment horizontal="center" vertical="center"/>
    </xf>
    <xf numFmtId="0" fontId="19" fillId="7" borderId="24" xfId="3" applyNumberFormat="1" applyFont="1" applyFill="1" applyBorder="1" applyAlignment="1" applyProtection="1">
      <alignment horizontal="center" vertical="center"/>
      <protection locked="0"/>
    </xf>
    <xf numFmtId="0" fontId="22" fillId="7" borderId="4" xfId="0" applyFont="1" applyFill="1" applyBorder="1" applyAlignment="1" applyProtection="1">
      <alignment vertical="center" wrapText="1"/>
      <protection locked="0"/>
    </xf>
    <xf numFmtId="4" fontId="19" fillId="7" borderId="4" xfId="7" applyNumberFormat="1" applyFont="1" applyFill="1" applyBorder="1" applyAlignment="1">
      <alignment vertical="center"/>
    </xf>
    <xf numFmtId="10" fontId="19" fillId="2" borderId="24" xfId="5" applyNumberFormat="1" applyFont="1" applyFill="1" applyBorder="1" applyAlignment="1">
      <alignment horizontal="center" vertical="center"/>
    </xf>
    <xf numFmtId="10" fontId="19" fillId="2" borderId="42" xfId="5" applyNumberFormat="1" applyFont="1" applyFill="1" applyBorder="1" applyAlignment="1">
      <alignment horizontal="center" vertical="center"/>
    </xf>
    <xf numFmtId="10" fontId="19" fillId="2" borderId="4" xfId="5" applyNumberFormat="1" applyFont="1" applyFill="1" applyBorder="1" applyAlignment="1">
      <alignment horizontal="center" vertical="center"/>
    </xf>
    <xf numFmtId="10" fontId="19" fillId="2" borderId="43" xfId="5" applyNumberFormat="1" applyFont="1" applyFill="1" applyBorder="1" applyAlignment="1">
      <alignment horizontal="center" vertical="center"/>
    </xf>
    <xf numFmtId="0" fontId="19" fillId="0" borderId="46" xfId="4" applyFont="1" applyFill="1" applyBorder="1" applyAlignment="1">
      <alignment horizontal="center" vertical="center"/>
    </xf>
    <xf numFmtId="0" fontId="22" fillId="0" borderId="47" xfId="4" applyFont="1" applyFill="1" applyBorder="1" applyAlignment="1">
      <alignment vertical="center" wrapText="1"/>
    </xf>
    <xf numFmtId="172" fontId="19" fillId="0" borderId="47" xfId="7" applyNumberFormat="1" applyFont="1" applyFill="1" applyBorder="1" applyAlignment="1">
      <alignment vertical="center"/>
    </xf>
    <xf numFmtId="172" fontId="19" fillId="5" borderId="46" xfId="4" applyNumberFormat="1" applyFont="1" applyFill="1" applyBorder="1" applyAlignment="1">
      <alignment horizontal="center" vertical="center"/>
    </xf>
    <xf numFmtId="172" fontId="19" fillId="5" borderId="49" xfId="4" applyNumberFormat="1" applyFont="1" applyFill="1" applyBorder="1" applyAlignment="1">
      <alignment horizontal="center" vertical="center"/>
    </xf>
    <xf numFmtId="172" fontId="19" fillId="5" borderId="47" xfId="4" applyNumberFormat="1" applyFont="1" applyFill="1" applyBorder="1" applyAlignment="1">
      <alignment horizontal="center" vertical="center"/>
    </xf>
    <xf numFmtId="172" fontId="19" fillId="5" borderId="48" xfId="4" applyNumberFormat="1" applyFont="1" applyFill="1" applyBorder="1" applyAlignment="1">
      <alignment horizontal="center" vertical="center"/>
    </xf>
    <xf numFmtId="0" fontId="23" fillId="0" borderId="0" xfId="0" applyFont="1"/>
    <xf numFmtId="0" fontId="21" fillId="6" borderId="39" xfId="4" applyNumberFormat="1" applyFont="1" applyFill="1" applyBorder="1" applyAlignment="1">
      <alignment horizontal="center" vertical="center"/>
    </xf>
    <xf numFmtId="0" fontId="21" fillId="6" borderId="38" xfId="4" applyNumberFormat="1" applyFont="1" applyFill="1" applyBorder="1" applyAlignment="1">
      <alignment horizontal="center" vertical="center"/>
    </xf>
    <xf numFmtId="0" fontId="21" fillId="6" borderId="11" xfId="4" applyNumberFormat="1" applyFont="1" applyFill="1" applyBorder="1" applyAlignment="1">
      <alignment horizontal="center" vertical="center"/>
    </xf>
    <xf numFmtId="0" fontId="21" fillId="6" borderId="40" xfId="4" applyNumberFormat="1" applyFont="1" applyFill="1" applyBorder="1" applyAlignment="1">
      <alignment horizontal="center" vertical="center"/>
    </xf>
    <xf numFmtId="0" fontId="20" fillId="0" borderId="12" xfId="4" applyFont="1" applyBorder="1" applyAlignment="1">
      <alignment horizontal="center" vertical="center"/>
    </xf>
    <xf numFmtId="0" fontId="20" fillId="0" borderId="13" xfId="4" applyFont="1" applyBorder="1" applyAlignment="1">
      <alignment vertical="center"/>
    </xf>
    <xf numFmtId="0" fontId="16" fillId="2" borderId="2" xfId="4" applyFont="1" applyFill="1" applyBorder="1" applyAlignment="1">
      <alignment horizontal="left" wrapText="1"/>
    </xf>
    <xf numFmtId="0" fontId="16" fillId="2" borderId="3" xfId="4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/>
    </xf>
    <xf numFmtId="0" fontId="15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6" fillId="2" borderId="15" xfId="4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15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15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left" vertical="justify" wrapText="1"/>
    </xf>
    <xf numFmtId="0" fontId="14" fillId="2" borderId="3" xfId="0" applyFont="1" applyFill="1" applyBorder="1" applyAlignment="1">
      <alignment horizontal="left" vertical="justify" wrapText="1"/>
    </xf>
    <xf numFmtId="0" fontId="14" fillId="2" borderId="15" xfId="0" applyFont="1" applyFill="1" applyBorder="1" applyAlignment="1">
      <alignment horizontal="left" vertical="justify" wrapText="1"/>
    </xf>
    <xf numFmtId="0" fontId="15" fillId="2" borderId="38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5" fillId="2" borderId="3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left" vertical="center"/>
    </xf>
    <xf numFmtId="49" fontId="5" fillId="2" borderId="14" xfId="0" applyNumberFormat="1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4" fontId="17" fillId="2" borderId="33" xfId="0" applyNumberFormat="1" applyFont="1" applyFill="1" applyBorder="1" applyAlignment="1">
      <alignment horizontal="center"/>
    </xf>
    <xf numFmtId="4" fontId="17" fillId="2" borderId="17" xfId="0" applyNumberFormat="1" applyFont="1" applyFill="1" applyBorder="1" applyAlignment="1">
      <alignment horizontal="center"/>
    </xf>
    <xf numFmtId="4" fontId="17" fillId="2" borderId="34" xfId="0" applyNumberFormat="1" applyFont="1" applyFill="1" applyBorder="1" applyAlignment="1">
      <alignment horizontal="center"/>
    </xf>
    <xf numFmtId="0" fontId="8" fillId="0" borderId="0" xfId="6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9" fillId="0" borderId="9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35" xfId="4" applyFont="1" applyFill="1" applyBorder="1" applyAlignment="1">
      <alignment horizontal="center" vertical="center"/>
    </xf>
    <xf numFmtId="0" fontId="21" fillId="6" borderId="18" xfId="4" applyFont="1" applyFill="1" applyBorder="1" applyAlignment="1">
      <alignment horizontal="center" vertical="center"/>
    </xf>
    <xf numFmtId="0" fontId="21" fillId="6" borderId="22" xfId="4" applyFont="1" applyFill="1" applyBorder="1" applyAlignment="1">
      <alignment horizontal="center" vertical="center"/>
    </xf>
    <xf numFmtId="0" fontId="21" fillId="6" borderId="21" xfId="4" applyFont="1" applyFill="1" applyBorder="1" applyAlignment="1">
      <alignment horizontal="center" vertical="center"/>
    </xf>
    <xf numFmtId="1" fontId="21" fillId="0" borderId="12" xfId="4" applyNumberFormat="1" applyFont="1" applyFill="1" applyBorder="1" applyAlignment="1">
      <alignment horizontal="center" vertical="center" wrapText="1"/>
    </xf>
    <xf numFmtId="1" fontId="21" fillId="0" borderId="13" xfId="4" applyNumberFormat="1" applyFont="1" applyFill="1" applyBorder="1" applyAlignment="1">
      <alignment horizontal="center" vertical="center" wrapText="1"/>
    </xf>
    <xf numFmtId="1" fontId="21" fillId="0" borderId="14" xfId="4" applyNumberFormat="1" applyFont="1" applyFill="1" applyBorder="1" applyAlignment="1">
      <alignment horizontal="center" vertical="center" wrapText="1"/>
    </xf>
    <xf numFmtId="0" fontId="21" fillId="6" borderId="36" xfId="4" applyFont="1" applyFill="1" applyBorder="1" applyAlignment="1">
      <alignment horizontal="center" vertical="center"/>
    </xf>
    <xf numFmtId="0" fontId="21" fillId="6" borderId="20" xfId="4" applyFont="1" applyFill="1" applyBorder="1" applyAlignment="1">
      <alignment horizontal="center" vertical="center"/>
    </xf>
    <xf numFmtId="0" fontId="21" fillId="6" borderId="37" xfId="4" applyFont="1" applyFill="1" applyBorder="1" applyAlignment="1">
      <alignment horizontal="center" vertical="center"/>
    </xf>
    <xf numFmtId="0" fontId="21" fillId="6" borderId="11" xfId="4" applyFont="1" applyFill="1" applyBorder="1" applyAlignment="1">
      <alignment horizontal="center" vertical="center"/>
    </xf>
    <xf numFmtId="172" fontId="21" fillId="6" borderId="37" xfId="7" applyNumberFormat="1" applyFont="1" applyFill="1" applyBorder="1" applyAlignment="1">
      <alignment horizontal="center" vertical="center" wrapText="1"/>
    </xf>
    <xf numFmtId="172" fontId="21" fillId="6" borderId="11" xfId="7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2" xfId="4" xr:uid="{00000000-0005-0000-0000-000001000000}"/>
    <cellStyle name="Normal_PL.DET_MODELO -144" xfId="6" xr:uid="{00000000-0005-0000-0000-000002000000}"/>
    <cellStyle name="Porcentagem" xfId="5" builtinId="5"/>
    <cellStyle name="Separador de milhares 2" xfId="7" xr:uid="{00000000-0005-0000-0000-000004000000}"/>
    <cellStyle name="Vírgula" xfId="3" builtinId="3"/>
    <cellStyle name="Vírgula 2" xfId="1" xr:uid="{00000000-0005-0000-0000-000006000000}"/>
    <cellStyle name="Vírgula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32265</xdr:colOff>
      <xdr:row>2</xdr:row>
      <xdr:rowOff>13705</xdr:rowOff>
    </xdr:from>
    <xdr:to>
      <xdr:col>16</xdr:col>
      <xdr:colOff>1308684</xdr:colOff>
      <xdr:row>6</xdr:row>
      <xdr:rowOff>15797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8915" y="394705"/>
          <a:ext cx="4210119" cy="7736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47625</xdr:rowOff>
    </xdr:from>
    <xdr:to>
      <xdr:col>8</xdr:col>
      <xdr:colOff>968105</xdr:colOff>
      <xdr:row>3</xdr:row>
      <xdr:rowOff>203520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425" y="47625"/>
          <a:ext cx="4206605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155"/>
  <sheetViews>
    <sheetView tabSelected="1" view="pageBreakPreview" zoomScaleNormal="100" zoomScaleSheetLayoutView="100" workbookViewId="0">
      <selection activeCell="C18" sqref="C18:M18"/>
    </sheetView>
  </sheetViews>
  <sheetFormatPr defaultRowHeight="15" x14ac:dyDescent="0.25"/>
  <cols>
    <col min="1" max="1" width="9.140625" style="1"/>
    <col min="2" max="2" width="11.7109375" style="5" customWidth="1"/>
    <col min="3" max="13" width="9.140625" style="2"/>
    <col min="14" max="14" width="11.28515625" style="5" customWidth="1"/>
    <col min="15" max="15" width="11.42578125" style="9" customWidth="1"/>
    <col min="16" max="16" width="12.140625" style="3" customWidth="1"/>
    <col min="17" max="17" width="20.140625" style="3" bestFit="1" customWidth="1"/>
    <col min="18" max="18" width="9.140625" style="1"/>
    <col min="19" max="19" width="9.140625" style="1" customWidth="1"/>
    <col min="20" max="16384" width="9.140625" style="1"/>
  </cols>
  <sheetData>
    <row r="4" spans="1:19" ht="15.75" x14ac:dyDescent="0.25">
      <c r="A4" s="177" t="s">
        <v>309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7" spans="1:19" ht="15.75" thickBot="1" x14ac:dyDescent="0.3"/>
    <row r="8" spans="1:19" ht="12" customHeight="1" x14ac:dyDescent="0.25">
      <c r="B8" s="8"/>
      <c r="C8" s="4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8"/>
    </row>
    <row r="9" spans="1:19" ht="29.25" customHeight="1" x14ac:dyDescent="0.25">
      <c r="B9" s="228" t="s">
        <v>292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30"/>
    </row>
    <row r="10" spans="1:19" ht="8.25" customHeight="1" thickBot="1" x14ac:dyDescent="0.3">
      <c r="B10" s="10"/>
      <c r="C10" s="11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200"/>
    </row>
    <row r="11" spans="1:19" ht="35.1" customHeight="1" thickBot="1" x14ac:dyDescent="0.3">
      <c r="B11" s="201" t="s">
        <v>293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3"/>
    </row>
    <row r="12" spans="1:19" ht="35.1" customHeight="1" thickBot="1" x14ac:dyDescent="0.3">
      <c r="B12" s="75" t="s">
        <v>289</v>
      </c>
      <c r="C12" s="243" t="s">
        <v>290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</row>
    <row r="13" spans="1:19" x14ac:dyDescent="0.25">
      <c r="B13" s="231" t="s">
        <v>284</v>
      </c>
      <c r="C13" s="232"/>
      <c r="D13" s="235" t="s">
        <v>308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9"/>
      <c r="Q13" s="240"/>
    </row>
    <row r="14" spans="1:19" ht="15.75" thickBot="1" x14ac:dyDescent="0.3">
      <c r="B14" s="233"/>
      <c r="C14" s="234"/>
      <c r="D14" s="236" t="s">
        <v>288</v>
      </c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8"/>
      <c r="P14" s="241"/>
      <c r="Q14" s="242"/>
    </row>
    <row r="15" spans="1:19" ht="15.75" thickBot="1" x14ac:dyDescent="0.3"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72"/>
      <c r="M15" s="72"/>
      <c r="N15" s="72"/>
      <c r="O15" s="72"/>
      <c r="P15" s="12"/>
      <c r="Q15" s="13"/>
    </row>
    <row r="16" spans="1:19" ht="16.5" thickBot="1" x14ac:dyDescent="0.3">
      <c r="B16" s="17" t="s">
        <v>160</v>
      </c>
      <c r="C16" s="209" t="s">
        <v>161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1"/>
      <c r="N16" s="17" t="s">
        <v>291</v>
      </c>
      <c r="O16" s="18" t="s">
        <v>162</v>
      </c>
      <c r="P16" s="17" t="s">
        <v>286</v>
      </c>
      <c r="Q16" s="19" t="s">
        <v>285</v>
      </c>
      <c r="S16" s="1">
        <v>1</v>
      </c>
    </row>
    <row r="17" spans="2:17" ht="15" customHeight="1" x14ac:dyDescent="0.25">
      <c r="B17" s="20" t="s">
        <v>166</v>
      </c>
      <c r="C17" s="204" t="s">
        <v>287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6"/>
      <c r="N17" s="207"/>
      <c r="O17" s="208"/>
      <c r="P17" s="21"/>
      <c r="Q17" s="22">
        <f>SUM(Q18:Q33)</f>
        <v>0</v>
      </c>
    </row>
    <row r="18" spans="2:17" ht="15" customHeight="1" x14ac:dyDescent="0.25">
      <c r="B18" s="23" t="s">
        <v>167</v>
      </c>
      <c r="C18" s="173" t="s">
        <v>19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5"/>
      <c r="N18" s="176"/>
      <c r="O18" s="176"/>
      <c r="P18" s="24"/>
      <c r="Q18" s="25"/>
    </row>
    <row r="19" spans="2:17" ht="15" customHeight="1" x14ac:dyDescent="0.25">
      <c r="B19" s="26" t="s">
        <v>159</v>
      </c>
      <c r="C19" s="180" t="s">
        <v>20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27" t="s">
        <v>221</v>
      </c>
      <c r="O19" s="28">
        <v>3</v>
      </c>
      <c r="P19" s="29"/>
      <c r="Q19" s="30">
        <f>O19*P19</f>
        <v>0</v>
      </c>
    </row>
    <row r="20" spans="2:17" x14ac:dyDescent="0.25">
      <c r="B20" s="26" t="s">
        <v>225</v>
      </c>
      <c r="C20" s="180" t="s">
        <v>21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27" t="s">
        <v>221</v>
      </c>
      <c r="O20" s="28">
        <v>3</v>
      </c>
      <c r="P20" s="29"/>
      <c r="Q20" s="30">
        <f>O20*P20</f>
        <v>0</v>
      </c>
    </row>
    <row r="21" spans="2:17" ht="15" customHeight="1" x14ac:dyDescent="0.25">
      <c r="B21" s="23" t="s">
        <v>168</v>
      </c>
      <c r="C21" s="173" t="s">
        <v>22</v>
      </c>
      <c r="D21" s="174"/>
      <c r="E21" s="174"/>
      <c r="F21" s="174"/>
      <c r="G21" s="174"/>
      <c r="H21" s="174"/>
      <c r="I21" s="174"/>
      <c r="J21" s="31"/>
      <c r="K21" s="31"/>
      <c r="L21" s="31"/>
      <c r="M21" s="31"/>
      <c r="N21" s="176"/>
      <c r="O21" s="176"/>
      <c r="P21" s="24"/>
      <c r="Q21" s="25"/>
    </row>
    <row r="22" spans="2:17" ht="15" customHeight="1" x14ac:dyDescent="0.25">
      <c r="B22" s="32" t="s">
        <v>106</v>
      </c>
      <c r="C22" s="180" t="s">
        <v>23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27" t="s">
        <v>221</v>
      </c>
      <c r="O22" s="28">
        <v>1</v>
      </c>
      <c r="P22" s="29"/>
      <c r="Q22" s="30">
        <f t="shared" ref="Q22:Q33" si="0">O22*P22</f>
        <v>0</v>
      </c>
    </row>
    <row r="23" spans="2:17" x14ac:dyDescent="0.25">
      <c r="B23" s="32" t="s">
        <v>107</v>
      </c>
      <c r="C23" s="180" t="s">
        <v>24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27" t="s">
        <v>213</v>
      </c>
      <c r="O23" s="28">
        <v>52</v>
      </c>
      <c r="P23" s="29"/>
      <c r="Q23" s="30">
        <f t="shared" si="0"/>
        <v>0</v>
      </c>
    </row>
    <row r="24" spans="2:17" x14ac:dyDescent="0.25">
      <c r="B24" s="32" t="s">
        <v>108</v>
      </c>
      <c r="C24" s="180" t="s">
        <v>25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27" t="s">
        <v>213</v>
      </c>
      <c r="O24" s="28">
        <v>52</v>
      </c>
      <c r="P24" s="29"/>
      <c r="Q24" s="30">
        <f t="shared" si="0"/>
        <v>0</v>
      </c>
    </row>
    <row r="25" spans="2:17" x14ac:dyDescent="0.25">
      <c r="B25" s="32" t="s">
        <v>109</v>
      </c>
      <c r="C25" s="180" t="s">
        <v>26</v>
      </c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27" t="s">
        <v>213</v>
      </c>
      <c r="O25" s="28">
        <v>52</v>
      </c>
      <c r="P25" s="29"/>
      <c r="Q25" s="30">
        <f t="shared" si="0"/>
        <v>0</v>
      </c>
    </row>
    <row r="26" spans="2:17" x14ac:dyDescent="0.25">
      <c r="B26" s="32" t="s">
        <v>110</v>
      </c>
      <c r="C26" s="180" t="s">
        <v>27</v>
      </c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27" t="s">
        <v>213</v>
      </c>
      <c r="O26" s="28">
        <v>52</v>
      </c>
      <c r="P26" s="29"/>
      <c r="Q26" s="30">
        <f t="shared" si="0"/>
        <v>0</v>
      </c>
    </row>
    <row r="27" spans="2:17" x14ac:dyDescent="0.25">
      <c r="B27" s="32" t="s">
        <v>111</v>
      </c>
      <c r="C27" s="180" t="s">
        <v>28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27" t="s">
        <v>217</v>
      </c>
      <c r="O27" s="28">
        <v>208</v>
      </c>
      <c r="P27" s="29"/>
      <c r="Q27" s="30">
        <f t="shared" si="0"/>
        <v>0</v>
      </c>
    </row>
    <row r="28" spans="2:17" x14ac:dyDescent="0.25">
      <c r="B28" s="26" t="s">
        <v>112</v>
      </c>
      <c r="C28" s="180" t="s">
        <v>29</v>
      </c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27" t="s">
        <v>220</v>
      </c>
      <c r="O28" s="28">
        <v>5.89</v>
      </c>
      <c r="P28" s="29"/>
      <c r="Q28" s="30">
        <f t="shared" si="0"/>
        <v>0</v>
      </c>
    </row>
    <row r="29" spans="2:17" x14ac:dyDescent="0.25">
      <c r="B29" s="26" t="s">
        <v>113</v>
      </c>
      <c r="C29" s="180" t="s">
        <v>30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27" t="s">
        <v>217</v>
      </c>
      <c r="O29" s="28">
        <v>5</v>
      </c>
      <c r="P29" s="29"/>
      <c r="Q29" s="30">
        <f t="shared" si="0"/>
        <v>0</v>
      </c>
    </row>
    <row r="30" spans="2:17" x14ac:dyDescent="0.25">
      <c r="B30" s="26" t="s">
        <v>114</v>
      </c>
      <c r="C30" s="180" t="s">
        <v>31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27" t="s">
        <v>221</v>
      </c>
      <c r="O30" s="28">
        <v>1</v>
      </c>
      <c r="P30" s="29"/>
      <c r="Q30" s="30">
        <f t="shared" si="0"/>
        <v>0</v>
      </c>
    </row>
    <row r="31" spans="2:17" x14ac:dyDescent="0.25">
      <c r="B31" s="26" t="s">
        <v>115</v>
      </c>
      <c r="C31" s="180" t="s">
        <v>32</v>
      </c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27" t="s">
        <v>221</v>
      </c>
      <c r="O31" s="28">
        <v>20</v>
      </c>
      <c r="P31" s="29"/>
      <c r="Q31" s="30">
        <f t="shared" si="0"/>
        <v>0</v>
      </c>
    </row>
    <row r="32" spans="2:17" x14ac:dyDescent="0.25">
      <c r="B32" s="26" t="s">
        <v>116</v>
      </c>
      <c r="C32" s="180" t="s">
        <v>33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27" t="s">
        <v>217</v>
      </c>
      <c r="O32" s="28">
        <v>5</v>
      </c>
      <c r="P32" s="29"/>
      <c r="Q32" s="30">
        <f t="shared" si="0"/>
        <v>0</v>
      </c>
    </row>
    <row r="33" spans="2:17" s="7" customFormat="1" ht="30.75" customHeight="1" x14ac:dyDescent="0.25">
      <c r="B33" s="33" t="s">
        <v>0</v>
      </c>
      <c r="C33" s="212" t="s">
        <v>214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34" t="s">
        <v>213</v>
      </c>
      <c r="O33" s="35">
        <v>33.549999999999997</v>
      </c>
      <c r="P33" s="36"/>
      <c r="Q33" s="37">
        <f t="shared" si="0"/>
        <v>0</v>
      </c>
    </row>
    <row r="34" spans="2:17" s="6" customFormat="1" ht="15" customHeight="1" x14ac:dyDescent="0.25">
      <c r="B34" s="20" t="s">
        <v>169</v>
      </c>
      <c r="C34" s="186" t="s">
        <v>224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8"/>
      <c r="N34" s="182"/>
      <c r="O34" s="183"/>
      <c r="P34" s="38"/>
      <c r="Q34" s="22">
        <f>SUM(Q35:Q51)</f>
        <v>0</v>
      </c>
    </row>
    <row r="35" spans="2:17" ht="15" customHeight="1" x14ac:dyDescent="0.25">
      <c r="B35" s="26" t="s">
        <v>117</v>
      </c>
      <c r="C35" s="180" t="s">
        <v>215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27" t="s">
        <v>222</v>
      </c>
      <c r="O35" s="39">
        <v>8</v>
      </c>
      <c r="P35" s="29"/>
      <c r="Q35" s="30">
        <f>O35*P35</f>
        <v>0</v>
      </c>
    </row>
    <row r="36" spans="2:17" x14ac:dyDescent="0.25">
      <c r="B36" s="26" t="s">
        <v>118</v>
      </c>
      <c r="C36" s="180" t="s">
        <v>216</v>
      </c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27" t="s">
        <v>222</v>
      </c>
      <c r="O36" s="39">
        <v>8</v>
      </c>
      <c r="P36" s="29"/>
      <c r="Q36" s="30">
        <f>O36*P36</f>
        <v>0</v>
      </c>
    </row>
    <row r="37" spans="2:17" ht="15" customHeight="1" x14ac:dyDescent="0.25">
      <c r="B37" s="23" t="s">
        <v>170</v>
      </c>
      <c r="C37" s="173" t="s">
        <v>34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75"/>
      <c r="N37" s="176"/>
      <c r="O37" s="176"/>
      <c r="P37" s="29"/>
      <c r="Q37" s="30"/>
    </row>
    <row r="38" spans="2:17" x14ac:dyDescent="0.25">
      <c r="B38" s="40" t="s">
        <v>119</v>
      </c>
      <c r="C38" s="180" t="s">
        <v>35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27" t="s">
        <v>213</v>
      </c>
      <c r="O38" s="39">
        <v>1630</v>
      </c>
      <c r="P38" s="29"/>
      <c r="Q38" s="30">
        <f>O38*P38</f>
        <v>0</v>
      </c>
    </row>
    <row r="39" spans="2:17" x14ac:dyDescent="0.25">
      <c r="B39" s="40" t="s">
        <v>120</v>
      </c>
      <c r="C39" s="180" t="s">
        <v>36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27" t="s">
        <v>213</v>
      </c>
      <c r="O39" s="28">
        <v>62</v>
      </c>
      <c r="P39" s="29"/>
      <c r="Q39" s="30">
        <f>O39*P39</f>
        <v>0</v>
      </c>
    </row>
    <row r="40" spans="2:17" x14ac:dyDescent="0.25">
      <c r="B40" s="26" t="s">
        <v>121</v>
      </c>
      <c r="C40" s="180" t="s">
        <v>37</v>
      </c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27" t="s">
        <v>213</v>
      </c>
      <c r="O40" s="28">
        <v>234</v>
      </c>
      <c r="P40" s="29"/>
      <c r="Q40" s="30">
        <f>O40*P40</f>
        <v>0</v>
      </c>
    </row>
    <row r="41" spans="2:17" x14ac:dyDescent="0.25">
      <c r="B41" s="26" t="s">
        <v>122</v>
      </c>
      <c r="C41" s="180" t="s">
        <v>38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27" t="s">
        <v>218</v>
      </c>
      <c r="O41" s="28">
        <v>314</v>
      </c>
      <c r="P41" s="29"/>
      <c r="Q41" s="30">
        <f>O41*P41</f>
        <v>0</v>
      </c>
    </row>
    <row r="42" spans="2:17" x14ac:dyDescent="0.25">
      <c r="B42" s="26" t="s">
        <v>123</v>
      </c>
      <c r="C42" s="180" t="s">
        <v>39</v>
      </c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27" t="s">
        <v>220</v>
      </c>
      <c r="O42" s="28">
        <v>120</v>
      </c>
      <c r="P42" s="29"/>
      <c r="Q42" s="30">
        <f>O42*P42</f>
        <v>0</v>
      </c>
    </row>
    <row r="43" spans="2:17" ht="15" customHeight="1" x14ac:dyDescent="0.25">
      <c r="B43" s="23" t="s">
        <v>171</v>
      </c>
      <c r="C43" s="173" t="s">
        <v>40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176"/>
      <c r="O43" s="176"/>
      <c r="P43" s="29"/>
      <c r="Q43" s="30"/>
    </row>
    <row r="44" spans="2:17" x14ac:dyDescent="0.25">
      <c r="B44" s="40" t="s">
        <v>124</v>
      </c>
      <c r="C44" s="180" t="s">
        <v>41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27" t="s">
        <v>217</v>
      </c>
      <c r="O44" s="28">
        <v>250</v>
      </c>
      <c r="P44" s="29"/>
      <c r="Q44" s="30">
        <f>O44*P44</f>
        <v>0</v>
      </c>
    </row>
    <row r="45" spans="2:17" x14ac:dyDescent="0.25">
      <c r="B45" s="40" t="s">
        <v>125</v>
      </c>
      <c r="C45" s="180" t="s">
        <v>42</v>
      </c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27" t="s">
        <v>213</v>
      </c>
      <c r="O45" s="28">
        <v>1630</v>
      </c>
      <c r="P45" s="29"/>
      <c r="Q45" s="30">
        <f>O45*P45</f>
        <v>0</v>
      </c>
    </row>
    <row r="46" spans="2:17" x14ac:dyDescent="0.25">
      <c r="B46" s="26" t="s">
        <v>126</v>
      </c>
      <c r="C46" s="180" t="s">
        <v>43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27" t="s">
        <v>219</v>
      </c>
      <c r="O46" s="28">
        <v>67</v>
      </c>
      <c r="P46" s="29"/>
      <c r="Q46" s="30">
        <f>O46*P46</f>
        <v>0</v>
      </c>
    </row>
    <row r="47" spans="2:17" x14ac:dyDescent="0.25">
      <c r="B47" s="26" t="s">
        <v>127</v>
      </c>
      <c r="C47" s="180" t="s">
        <v>44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27" t="s">
        <v>218</v>
      </c>
      <c r="O47" s="28">
        <v>1630</v>
      </c>
      <c r="P47" s="29"/>
      <c r="Q47" s="30">
        <f>O47*P47</f>
        <v>0</v>
      </c>
    </row>
    <row r="48" spans="2:17" ht="15" customHeight="1" x14ac:dyDescent="0.25">
      <c r="B48" s="23" t="s">
        <v>172</v>
      </c>
      <c r="C48" s="173" t="s">
        <v>45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5"/>
      <c r="N48" s="176"/>
      <c r="O48" s="176"/>
      <c r="P48" s="29"/>
      <c r="Q48" s="30"/>
    </row>
    <row r="49" spans="2:17" x14ac:dyDescent="0.25">
      <c r="B49" s="41" t="s">
        <v>128</v>
      </c>
      <c r="C49" s="180" t="s">
        <v>46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27" t="s">
        <v>222</v>
      </c>
      <c r="O49" s="28">
        <v>2</v>
      </c>
      <c r="P49" s="29"/>
      <c r="Q49" s="30">
        <f>O49*P49</f>
        <v>0</v>
      </c>
    </row>
    <row r="50" spans="2:17" ht="15" customHeight="1" x14ac:dyDescent="0.25">
      <c r="B50" s="23" t="s">
        <v>173</v>
      </c>
      <c r="C50" s="173" t="s">
        <v>47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5"/>
      <c r="N50" s="176"/>
      <c r="O50" s="176"/>
      <c r="P50" s="29"/>
      <c r="Q50" s="30"/>
    </row>
    <row r="51" spans="2:17" x14ac:dyDescent="0.25">
      <c r="B51" s="41" t="s">
        <v>129</v>
      </c>
      <c r="C51" s="180" t="s">
        <v>48</v>
      </c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27" t="s">
        <v>213</v>
      </c>
      <c r="O51" s="28">
        <v>8</v>
      </c>
      <c r="P51" s="29"/>
      <c r="Q51" s="30">
        <f>O51*P51</f>
        <v>0</v>
      </c>
    </row>
    <row r="52" spans="2:17" ht="15" customHeight="1" x14ac:dyDescent="0.25">
      <c r="B52" s="20" t="s">
        <v>175</v>
      </c>
      <c r="C52" s="186" t="s">
        <v>49</v>
      </c>
      <c r="D52" s="187"/>
      <c r="E52" s="187"/>
      <c r="F52" s="187"/>
      <c r="G52" s="187"/>
      <c r="H52" s="187"/>
      <c r="I52" s="187"/>
      <c r="J52" s="187"/>
      <c r="K52" s="187"/>
      <c r="L52" s="187"/>
      <c r="M52" s="188"/>
      <c r="N52" s="194"/>
      <c r="O52" s="195"/>
      <c r="P52" s="42"/>
      <c r="Q52" s="22">
        <f>SUM(Q53:Q58)</f>
        <v>0</v>
      </c>
    </row>
    <row r="53" spans="2:17" ht="15" customHeight="1" x14ac:dyDescent="0.25">
      <c r="B53" s="23" t="s">
        <v>174</v>
      </c>
      <c r="C53" s="173" t="s">
        <v>50</v>
      </c>
      <c r="D53" s="174"/>
      <c r="E53" s="174"/>
      <c r="F53" s="174"/>
      <c r="G53" s="174"/>
      <c r="H53" s="174"/>
      <c r="I53" s="174"/>
      <c r="J53" s="174"/>
      <c r="K53" s="174"/>
      <c r="L53" s="174"/>
      <c r="M53" s="175"/>
      <c r="N53" s="176"/>
      <c r="O53" s="176"/>
      <c r="P53" s="24"/>
      <c r="Q53" s="25"/>
    </row>
    <row r="54" spans="2:17" x14ac:dyDescent="0.25">
      <c r="B54" s="41" t="s">
        <v>130</v>
      </c>
      <c r="C54" s="180" t="s">
        <v>51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27" t="s">
        <v>213</v>
      </c>
      <c r="O54" s="28">
        <v>351.2</v>
      </c>
      <c r="P54" s="29"/>
      <c r="Q54" s="30">
        <f>O54*P54</f>
        <v>0</v>
      </c>
    </row>
    <row r="55" spans="2:17" ht="15" customHeight="1" x14ac:dyDescent="0.25">
      <c r="B55" s="23" t="s">
        <v>176</v>
      </c>
      <c r="C55" s="173" t="s">
        <v>52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5"/>
      <c r="N55" s="176"/>
      <c r="O55" s="176"/>
      <c r="P55" s="24"/>
      <c r="Q55" s="25"/>
    </row>
    <row r="56" spans="2:17" x14ac:dyDescent="0.25">
      <c r="B56" s="40" t="s">
        <v>131</v>
      </c>
      <c r="C56" s="180" t="s">
        <v>53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27" t="s">
        <v>217</v>
      </c>
      <c r="O56" s="28">
        <v>94</v>
      </c>
      <c r="P56" s="29"/>
      <c r="Q56" s="30">
        <f>O56*P56</f>
        <v>0</v>
      </c>
    </row>
    <row r="57" spans="2:17" ht="15" customHeight="1" x14ac:dyDescent="0.25">
      <c r="B57" s="23" t="s">
        <v>177</v>
      </c>
      <c r="C57" s="173" t="s">
        <v>54</v>
      </c>
      <c r="D57" s="174"/>
      <c r="E57" s="174"/>
      <c r="F57" s="174"/>
      <c r="G57" s="174"/>
      <c r="H57" s="174"/>
      <c r="I57" s="174"/>
      <c r="J57" s="174"/>
      <c r="K57" s="174"/>
      <c r="L57" s="174"/>
      <c r="M57" s="175"/>
      <c r="N57" s="176"/>
      <c r="O57" s="176"/>
      <c r="P57" s="24"/>
      <c r="Q57" s="25"/>
    </row>
    <row r="58" spans="2:17" x14ac:dyDescent="0.25">
      <c r="B58" s="40" t="s">
        <v>132</v>
      </c>
      <c r="C58" s="180" t="s">
        <v>55</v>
      </c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27" t="s">
        <v>213</v>
      </c>
      <c r="O58" s="28">
        <v>580</v>
      </c>
      <c r="P58" s="29"/>
      <c r="Q58" s="30">
        <f>O58*P58</f>
        <v>0</v>
      </c>
    </row>
    <row r="59" spans="2:17" ht="15" customHeight="1" x14ac:dyDescent="0.25">
      <c r="B59" s="20">
        <v>4</v>
      </c>
      <c r="C59" s="186" t="s">
        <v>56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8"/>
      <c r="N59" s="189"/>
      <c r="O59" s="189"/>
      <c r="P59" s="43"/>
      <c r="Q59" s="22">
        <f>SUM(Q60:Q71)</f>
        <v>0</v>
      </c>
    </row>
    <row r="60" spans="2:17" ht="15" customHeight="1" x14ac:dyDescent="0.25">
      <c r="B60" s="23" t="s">
        <v>178</v>
      </c>
      <c r="C60" s="173" t="s">
        <v>57</v>
      </c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6"/>
      <c r="O60" s="176"/>
      <c r="P60" s="24"/>
      <c r="Q60" s="25"/>
    </row>
    <row r="61" spans="2:17" ht="15" customHeight="1" x14ac:dyDescent="0.25">
      <c r="B61" s="40" t="s">
        <v>133</v>
      </c>
      <c r="C61" s="173" t="s">
        <v>58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5"/>
      <c r="N61" s="27" t="s">
        <v>213</v>
      </c>
      <c r="O61" s="28">
        <v>180</v>
      </c>
      <c r="P61" s="29"/>
      <c r="Q61" s="30">
        <f>O61*P61</f>
        <v>0</v>
      </c>
    </row>
    <row r="62" spans="2:17" ht="15" customHeight="1" x14ac:dyDescent="0.25">
      <c r="B62" s="23" t="s">
        <v>179</v>
      </c>
      <c r="C62" s="173" t="s">
        <v>59</v>
      </c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6"/>
      <c r="O62" s="176"/>
      <c r="P62" s="24"/>
      <c r="Q62" s="25"/>
    </row>
    <row r="63" spans="2:17" ht="15" customHeight="1" x14ac:dyDescent="0.25">
      <c r="B63" s="40" t="s">
        <v>134</v>
      </c>
      <c r="C63" s="173" t="s">
        <v>60</v>
      </c>
      <c r="D63" s="174"/>
      <c r="E63" s="174"/>
      <c r="F63" s="174"/>
      <c r="G63" s="174"/>
      <c r="H63" s="174"/>
      <c r="I63" s="174"/>
      <c r="J63" s="174"/>
      <c r="K63" s="174"/>
      <c r="L63" s="174"/>
      <c r="M63" s="175"/>
      <c r="N63" s="27" t="s">
        <v>213</v>
      </c>
      <c r="O63" s="28">
        <v>280</v>
      </c>
      <c r="P63" s="29"/>
      <c r="Q63" s="30">
        <f>O63*P63</f>
        <v>0</v>
      </c>
    </row>
    <row r="64" spans="2:17" s="6" customFormat="1" ht="15" customHeight="1" x14ac:dyDescent="0.25">
      <c r="B64" s="44" t="s">
        <v>240</v>
      </c>
      <c r="C64" s="171" t="s">
        <v>241</v>
      </c>
      <c r="D64" s="172"/>
      <c r="E64" s="172"/>
      <c r="F64" s="172"/>
      <c r="G64" s="172"/>
      <c r="H64" s="172"/>
      <c r="I64" s="45"/>
      <c r="J64" s="45"/>
      <c r="K64" s="45"/>
      <c r="L64" s="45"/>
      <c r="M64" s="46"/>
      <c r="N64" s="27" t="s">
        <v>217</v>
      </c>
      <c r="O64" s="39">
        <v>89</v>
      </c>
      <c r="P64" s="29"/>
      <c r="Q64" s="30">
        <f>O64*P64</f>
        <v>0</v>
      </c>
    </row>
    <row r="65" spans="2:17" ht="15" customHeight="1" x14ac:dyDescent="0.25">
      <c r="B65" s="40" t="s">
        <v>135</v>
      </c>
      <c r="C65" s="173" t="s">
        <v>61</v>
      </c>
      <c r="D65" s="174"/>
      <c r="E65" s="174"/>
      <c r="F65" s="174"/>
      <c r="G65" s="174"/>
      <c r="H65" s="174"/>
      <c r="I65" s="174"/>
      <c r="J65" s="174"/>
      <c r="K65" s="174"/>
      <c r="L65" s="174"/>
      <c r="M65" s="175"/>
      <c r="N65" s="27" t="s">
        <v>217</v>
      </c>
      <c r="O65" s="28">
        <v>940</v>
      </c>
      <c r="P65" s="29"/>
      <c r="Q65" s="30">
        <f>O65*P65</f>
        <v>0</v>
      </c>
    </row>
    <row r="66" spans="2:17" ht="15" customHeight="1" x14ac:dyDescent="0.25">
      <c r="B66" s="40" t="s">
        <v>136</v>
      </c>
      <c r="C66" s="173" t="s">
        <v>62</v>
      </c>
      <c r="D66" s="174"/>
      <c r="E66" s="174"/>
      <c r="F66" s="174"/>
      <c r="G66" s="174"/>
      <c r="H66" s="174"/>
      <c r="I66" s="174"/>
      <c r="J66" s="174"/>
      <c r="K66" s="174"/>
      <c r="L66" s="174"/>
      <c r="M66" s="175"/>
      <c r="N66" s="27" t="s">
        <v>213</v>
      </c>
      <c r="O66" s="28">
        <v>53.68</v>
      </c>
      <c r="P66" s="29"/>
      <c r="Q66" s="30">
        <f>O66*P66</f>
        <v>0</v>
      </c>
    </row>
    <row r="67" spans="2:17" ht="15" customHeight="1" x14ac:dyDescent="0.25">
      <c r="B67" s="23" t="s">
        <v>180</v>
      </c>
      <c r="C67" s="173" t="s">
        <v>63</v>
      </c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6"/>
      <c r="O67" s="176"/>
      <c r="P67" s="24"/>
      <c r="Q67" s="25"/>
    </row>
    <row r="68" spans="2:17" ht="15" customHeight="1" x14ac:dyDescent="0.25">
      <c r="B68" s="40" t="s">
        <v>234</v>
      </c>
      <c r="C68" s="180" t="s">
        <v>235</v>
      </c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27" t="s">
        <v>217</v>
      </c>
      <c r="O68" s="28">
        <v>180</v>
      </c>
      <c r="P68" s="29"/>
      <c r="Q68" s="30">
        <f>O68*P68</f>
        <v>0</v>
      </c>
    </row>
    <row r="69" spans="2:17" ht="15" customHeight="1" x14ac:dyDescent="0.25">
      <c r="B69" s="26" t="s">
        <v>137</v>
      </c>
      <c r="C69" s="173" t="s">
        <v>64</v>
      </c>
      <c r="D69" s="174"/>
      <c r="E69" s="174"/>
      <c r="F69" s="174"/>
      <c r="G69" s="174"/>
      <c r="H69" s="174"/>
      <c r="I69" s="174"/>
      <c r="J69" s="174"/>
      <c r="K69" s="174"/>
      <c r="L69" s="174"/>
      <c r="M69" s="175"/>
      <c r="N69" s="27" t="s">
        <v>217</v>
      </c>
      <c r="O69" s="28">
        <v>450</v>
      </c>
      <c r="P69" s="29"/>
      <c r="Q69" s="30">
        <f>O69*P69</f>
        <v>0</v>
      </c>
    </row>
    <row r="70" spans="2:17" ht="15" customHeight="1" x14ac:dyDescent="0.25">
      <c r="B70" s="23" t="s">
        <v>181</v>
      </c>
      <c r="C70" s="173" t="s">
        <v>65</v>
      </c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6"/>
      <c r="O70" s="176"/>
      <c r="P70" s="24"/>
      <c r="Q70" s="25"/>
    </row>
    <row r="71" spans="2:17" x14ac:dyDescent="0.25">
      <c r="B71" s="32" t="s">
        <v>138</v>
      </c>
      <c r="C71" s="180" t="s">
        <v>66</v>
      </c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27" t="s">
        <v>217</v>
      </c>
      <c r="O71" s="28">
        <v>1250</v>
      </c>
      <c r="P71" s="29"/>
      <c r="Q71" s="30">
        <f>O71*P71</f>
        <v>0</v>
      </c>
    </row>
    <row r="72" spans="2:17" ht="15" customHeight="1" x14ac:dyDescent="0.25">
      <c r="B72" s="20">
        <v>5</v>
      </c>
      <c r="C72" s="186" t="s">
        <v>67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8"/>
      <c r="N72" s="189"/>
      <c r="O72" s="189"/>
      <c r="P72" s="43"/>
      <c r="Q72" s="22">
        <f>SUM(Q73:Q79)</f>
        <v>0</v>
      </c>
    </row>
    <row r="73" spans="2:17" ht="15" customHeight="1" x14ac:dyDescent="0.25">
      <c r="B73" s="23" t="s">
        <v>182</v>
      </c>
      <c r="C73" s="173" t="s">
        <v>68</v>
      </c>
      <c r="D73" s="174"/>
      <c r="E73" s="174"/>
      <c r="F73" s="174"/>
      <c r="G73" s="174"/>
      <c r="H73" s="174"/>
      <c r="I73" s="174"/>
      <c r="J73" s="174"/>
      <c r="K73" s="174"/>
      <c r="L73" s="174"/>
      <c r="M73" s="175"/>
      <c r="N73" s="176"/>
      <c r="O73" s="176"/>
      <c r="P73" s="24"/>
      <c r="Q73" s="25"/>
    </row>
    <row r="74" spans="2:17" x14ac:dyDescent="0.25">
      <c r="B74" s="40" t="s">
        <v>139</v>
      </c>
      <c r="C74" s="180" t="s">
        <v>69</v>
      </c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27" t="s">
        <v>220</v>
      </c>
      <c r="O74" s="28">
        <v>226.24</v>
      </c>
      <c r="P74" s="29"/>
      <c r="Q74" s="30">
        <f>O74*P74</f>
        <v>0</v>
      </c>
    </row>
    <row r="75" spans="2:17" ht="15" customHeight="1" x14ac:dyDescent="0.25">
      <c r="B75" s="23" t="s">
        <v>183</v>
      </c>
      <c r="C75" s="173" t="s">
        <v>18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5"/>
      <c r="N75" s="176"/>
      <c r="O75" s="176"/>
      <c r="P75" s="24"/>
      <c r="Q75" s="25"/>
    </row>
    <row r="76" spans="2:17" x14ac:dyDescent="0.25">
      <c r="B76" s="40" t="s">
        <v>140</v>
      </c>
      <c r="C76" s="180" t="s">
        <v>70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27" t="s">
        <v>220</v>
      </c>
      <c r="O76" s="28">
        <v>226.24</v>
      </c>
      <c r="P76" s="29"/>
      <c r="Q76" s="30">
        <f>O76*P76</f>
        <v>0</v>
      </c>
    </row>
    <row r="77" spans="2:17" ht="15" customHeight="1" x14ac:dyDescent="0.25">
      <c r="B77" s="47" t="s">
        <v>184</v>
      </c>
      <c r="C77" s="218" t="s">
        <v>1</v>
      </c>
      <c r="D77" s="219"/>
      <c r="E77" s="219"/>
      <c r="F77" s="219"/>
      <c r="G77" s="219"/>
      <c r="H77" s="219"/>
      <c r="I77" s="219"/>
      <c r="J77" s="219"/>
      <c r="K77" s="219"/>
      <c r="L77" s="219"/>
      <c r="M77" s="220"/>
      <c r="N77" s="221"/>
      <c r="O77" s="221"/>
      <c r="P77" s="48"/>
      <c r="Q77" s="25"/>
    </row>
    <row r="78" spans="2:17" x14ac:dyDescent="0.25">
      <c r="B78" s="47" t="s">
        <v>2</v>
      </c>
      <c r="C78" s="178" t="s">
        <v>3</v>
      </c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49" t="s">
        <v>4</v>
      </c>
      <c r="O78" s="28">
        <v>4.22</v>
      </c>
      <c r="P78" s="29"/>
      <c r="Q78" s="30">
        <f>O78*P78</f>
        <v>0</v>
      </c>
    </row>
    <row r="79" spans="2:17" x14ac:dyDescent="0.25">
      <c r="B79" s="47" t="s">
        <v>5</v>
      </c>
      <c r="C79" s="178" t="s">
        <v>6</v>
      </c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49" t="s">
        <v>217</v>
      </c>
      <c r="O79" s="28">
        <v>26</v>
      </c>
      <c r="P79" s="29"/>
      <c r="Q79" s="30">
        <f>O79*P79</f>
        <v>0</v>
      </c>
    </row>
    <row r="80" spans="2:17" ht="15" customHeight="1" x14ac:dyDescent="0.25">
      <c r="B80" s="50" t="s">
        <v>185</v>
      </c>
      <c r="C80" s="186" t="s">
        <v>71</v>
      </c>
      <c r="D80" s="187"/>
      <c r="E80" s="187"/>
      <c r="F80" s="187"/>
      <c r="G80" s="187"/>
      <c r="H80" s="187"/>
      <c r="I80" s="187"/>
      <c r="J80" s="187"/>
      <c r="K80" s="187"/>
      <c r="L80" s="187"/>
      <c r="M80" s="188"/>
      <c r="N80" s="189"/>
      <c r="O80" s="189"/>
      <c r="P80" s="43"/>
      <c r="Q80" s="22">
        <f>SUM(Q81:Q91)</f>
        <v>0</v>
      </c>
    </row>
    <row r="81" spans="2:17" ht="15" customHeight="1" x14ac:dyDescent="0.25">
      <c r="B81" s="44" t="s">
        <v>186</v>
      </c>
      <c r="C81" s="180" t="s">
        <v>72</v>
      </c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76"/>
      <c r="O81" s="176"/>
      <c r="P81" s="24"/>
      <c r="Q81" s="25"/>
    </row>
    <row r="82" spans="2:17" x14ac:dyDescent="0.25">
      <c r="B82" s="41" t="s">
        <v>141</v>
      </c>
      <c r="C82" s="180" t="s">
        <v>73</v>
      </c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27" t="s">
        <v>220</v>
      </c>
      <c r="O82" s="28">
        <v>2.95</v>
      </c>
      <c r="P82" s="29"/>
      <c r="Q82" s="30">
        <f>O82*P82</f>
        <v>0</v>
      </c>
    </row>
    <row r="83" spans="2:17" s="6" customFormat="1" ht="15" customHeight="1" x14ac:dyDescent="0.25">
      <c r="B83" s="44" t="s">
        <v>187</v>
      </c>
      <c r="C83" s="173" t="s">
        <v>74</v>
      </c>
      <c r="D83" s="174"/>
      <c r="E83" s="174"/>
      <c r="F83" s="174"/>
      <c r="G83" s="174"/>
      <c r="H83" s="174"/>
      <c r="I83" s="174"/>
      <c r="J83" s="174"/>
      <c r="K83" s="174"/>
      <c r="L83" s="174"/>
      <c r="M83" s="175"/>
      <c r="N83" s="182"/>
      <c r="O83" s="183"/>
      <c r="P83" s="38"/>
      <c r="Q83" s="25"/>
    </row>
    <row r="84" spans="2:17" s="6" customFormat="1" x14ac:dyDescent="0.25">
      <c r="B84" s="32" t="s">
        <v>142</v>
      </c>
      <c r="C84" s="180" t="s">
        <v>75</v>
      </c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27" t="s">
        <v>220</v>
      </c>
      <c r="O84" s="28">
        <v>2.95</v>
      </c>
      <c r="P84" s="29"/>
      <c r="Q84" s="30">
        <f>O84*P84</f>
        <v>0</v>
      </c>
    </row>
    <row r="85" spans="2:17" s="6" customFormat="1" x14ac:dyDescent="0.25">
      <c r="B85" s="32" t="s">
        <v>258</v>
      </c>
      <c r="C85" s="180" t="s">
        <v>259</v>
      </c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27" t="s">
        <v>213</v>
      </c>
      <c r="O85" s="28">
        <v>620</v>
      </c>
      <c r="P85" s="29"/>
      <c r="Q85" s="30">
        <f>O85*P85</f>
        <v>0</v>
      </c>
    </row>
    <row r="86" spans="2:17" s="6" customFormat="1" ht="15" customHeight="1" x14ac:dyDescent="0.25">
      <c r="B86" s="44" t="s">
        <v>189</v>
      </c>
      <c r="C86" s="173" t="s">
        <v>76</v>
      </c>
      <c r="D86" s="174"/>
      <c r="E86" s="174"/>
      <c r="F86" s="174"/>
      <c r="G86" s="174"/>
      <c r="H86" s="174"/>
      <c r="I86" s="174"/>
      <c r="J86" s="174"/>
      <c r="K86" s="174"/>
      <c r="L86" s="174"/>
      <c r="M86" s="175"/>
      <c r="N86" s="176"/>
      <c r="O86" s="176"/>
      <c r="P86" s="24"/>
      <c r="Q86" s="25"/>
    </row>
    <row r="87" spans="2:17" s="6" customFormat="1" x14ac:dyDescent="0.25">
      <c r="B87" s="32" t="s">
        <v>143</v>
      </c>
      <c r="C87" s="180" t="s">
        <v>77</v>
      </c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27" t="s">
        <v>217</v>
      </c>
      <c r="O87" s="28">
        <v>141</v>
      </c>
      <c r="P87" s="29"/>
      <c r="Q87" s="30">
        <f>O87*P87</f>
        <v>0</v>
      </c>
    </row>
    <row r="88" spans="2:17" s="6" customFormat="1" x14ac:dyDescent="0.25">
      <c r="B88" s="44" t="s">
        <v>144</v>
      </c>
      <c r="C88" s="180" t="s">
        <v>78</v>
      </c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27" t="s">
        <v>220</v>
      </c>
      <c r="O88" s="28">
        <v>1.18</v>
      </c>
      <c r="P88" s="29"/>
      <c r="Q88" s="30">
        <f>O88*P88</f>
        <v>0</v>
      </c>
    </row>
    <row r="89" spans="2:17" s="6" customFormat="1" x14ac:dyDescent="0.25">
      <c r="B89" s="44" t="s">
        <v>145</v>
      </c>
      <c r="C89" s="180" t="s">
        <v>79</v>
      </c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27" t="s">
        <v>217</v>
      </c>
      <c r="O89" s="28">
        <v>129</v>
      </c>
      <c r="P89" s="29"/>
      <c r="Q89" s="30">
        <f>O89*P89</f>
        <v>0</v>
      </c>
    </row>
    <row r="90" spans="2:17" s="6" customFormat="1" ht="15" customHeight="1" x14ac:dyDescent="0.25">
      <c r="B90" s="44" t="s">
        <v>190</v>
      </c>
      <c r="C90" s="173" t="s">
        <v>80</v>
      </c>
      <c r="D90" s="174"/>
      <c r="E90" s="174"/>
      <c r="F90" s="174"/>
      <c r="G90" s="174"/>
      <c r="H90" s="174"/>
      <c r="I90" s="174"/>
      <c r="J90" s="174"/>
      <c r="K90" s="174"/>
      <c r="L90" s="174"/>
      <c r="M90" s="175"/>
      <c r="N90" s="176"/>
      <c r="O90" s="176"/>
      <c r="P90" s="24"/>
      <c r="Q90" s="25"/>
    </row>
    <row r="91" spans="2:17" x14ac:dyDescent="0.25">
      <c r="B91" s="44" t="s">
        <v>146</v>
      </c>
      <c r="C91" s="180" t="s">
        <v>81</v>
      </c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27" t="s">
        <v>221</v>
      </c>
      <c r="O91" s="28">
        <v>120</v>
      </c>
      <c r="P91" s="29"/>
      <c r="Q91" s="30">
        <f>O91*P91</f>
        <v>0</v>
      </c>
    </row>
    <row r="92" spans="2:17" ht="15" customHeight="1" x14ac:dyDescent="0.25">
      <c r="B92" s="50" t="s">
        <v>188</v>
      </c>
      <c r="C92" s="186" t="s">
        <v>283</v>
      </c>
      <c r="D92" s="187"/>
      <c r="E92" s="187"/>
      <c r="F92" s="187"/>
      <c r="G92" s="187"/>
      <c r="H92" s="187"/>
      <c r="I92" s="187"/>
      <c r="J92" s="187"/>
      <c r="K92" s="187"/>
      <c r="L92" s="187"/>
      <c r="M92" s="188"/>
      <c r="N92" s="194"/>
      <c r="O92" s="195"/>
      <c r="P92" s="42"/>
      <c r="Q92" s="22">
        <f>SUM(Q93:Q94)</f>
        <v>0</v>
      </c>
    </row>
    <row r="93" spans="2:17" s="6" customFormat="1" ht="15" customHeight="1" x14ac:dyDescent="0.25">
      <c r="B93" s="44" t="s">
        <v>191</v>
      </c>
      <c r="C93" s="173" t="s">
        <v>82</v>
      </c>
      <c r="D93" s="174"/>
      <c r="E93" s="174"/>
      <c r="F93" s="174"/>
      <c r="G93" s="174"/>
      <c r="H93" s="174"/>
      <c r="I93" s="174"/>
      <c r="J93" s="174"/>
      <c r="K93" s="174"/>
      <c r="L93" s="174"/>
      <c r="M93" s="175"/>
      <c r="N93" s="176"/>
      <c r="O93" s="176"/>
      <c r="P93" s="24"/>
      <c r="Q93" s="25"/>
    </row>
    <row r="94" spans="2:17" x14ac:dyDescent="0.25">
      <c r="B94" s="44" t="s">
        <v>147</v>
      </c>
      <c r="C94" s="180" t="s">
        <v>83</v>
      </c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27" t="s">
        <v>213</v>
      </c>
      <c r="O94" s="28">
        <v>180</v>
      </c>
      <c r="P94" s="29"/>
      <c r="Q94" s="30">
        <f>O94*P94</f>
        <v>0</v>
      </c>
    </row>
    <row r="95" spans="2:17" ht="15" customHeight="1" x14ac:dyDescent="0.25">
      <c r="B95" s="50" t="s">
        <v>192</v>
      </c>
      <c r="C95" s="186" t="s">
        <v>212</v>
      </c>
      <c r="D95" s="187"/>
      <c r="E95" s="187"/>
      <c r="F95" s="187"/>
      <c r="G95" s="187"/>
      <c r="H95" s="187"/>
      <c r="I95" s="187"/>
      <c r="J95" s="187"/>
      <c r="K95" s="187"/>
      <c r="L95" s="187"/>
      <c r="M95" s="188"/>
      <c r="N95" s="189"/>
      <c r="O95" s="189"/>
      <c r="P95" s="43"/>
      <c r="Q95" s="22">
        <f>SUM(Q96:Q102)</f>
        <v>0</v>
      </c>
    </row>
    <row r="96" spans="2:17" s="6" customFormat="1" ht="15" customHeight="1" x14ac:dyDescent="0.25">
      <c r="B96" s="44" t="s">
        <v>193</v>
      </c>
      <c r="C96" s="173" t="s">
        <v>256</v>
      </c>
      <c r="D96" s="174"/>
      <c r="E96" s="174"/>
      <c r="F96" s="174"/>
      <c r="G96" s="174"/>
      <c r="H96" s="174"/>
      <c r="I96" s="174"/>
      <c r="J96" s="174"/>
      <c r="K96" s="174"/>
      <c r="L96" s="174"/>
      <c r="M96" s="175"/>
      <c r="N96" s="176"/>
      <c r="O96" s="176"/>
      <c r="P96" s="24"/>
      <c r="Q96" s="25"/>
    </row>
    <row r="97" spans="1:17" s="6" customFormat="1" ht="15" customHeight="1" x14ac:dyDescent="0.25">
      <c r="B97" s="51" t="s">
        <v>242</v>
      </c>
      <c r="C97" s="180" t="s">
        <v>243</v>
      </c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27" t="s">
        <v>213</v>
      </c>
      <c r="O97" s="28">
        <v>280</v>
      </c>
      <c r="P97" s="29"/>
      <c r="Q97" s="30">
        <f>O97*P97</f>
        <v>0</v>
      </c>
    </row>
    <row r="98" spans="1:17" s="6" customFormat="1" ht="15" customHeight="1" x14ac:dyDescent="0.25">
      <c r="B98" s="51" t="s">
        <v>244</v>
      </c>
      <c r="C98" s="180" t="s">
        <v>245</v>
      </c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27" t="s">
        <v>217</v>
      </c>
      <c r="O98" s="28">
        <v>143</v>
      </c>
      <c r="P98" s="29"/>
      <c r="Q98" s="30">
        <f>O98*P98</f>
        <v>0</v>
      </c>
    </row>
    <row r="99" spans="1:17" s="6" customFormat="1" ht="15" customHeight="1" x14ac:dyDescent="0.25">
      <c r="B99" s="51" t="s">
        <v>246</v>
      </c>
      <c r="C99" s="180" t="s">
        <v>247</v>
      </c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27" t="s">
        <v>217</v>
      </c>
      <c r="O99" s="28">
        <v>84</v>
      </c>
      <c r="P99" s="29"/>
      <c r="Q99" s="30">
        <f>O99*P99</f>
        <v>0</v>
      </c>
    </row>
    <row r="100" spans="1:17" ht="15" customHeight="1" x14ac:dyDescent="0.25">
      <c r="B100" s="44" t="s">
        <v>194</v>
      </c>
      <c r="C100" s="173" t="s">
        <v>84</v>
      </c>
      <c r="D100" s="174"/>
      <c r="E100" s="174"/>
      <c r="F100" s="174"/>
      <c r="G100" s="174"/>
      <c r="H100" s="174"/>
      <c r="I100" s="174"/>
      <c r="J100" s="174"/>
      <c r="K100" s="174"/>
      <c r="L100" s="174"/>
      <c r="M100" s="175"/>
      <c r="N100" s="176"/>
      <c r="O100" s="176"/>
      <c r="P100" s="24"/>
      <c r="Q100" s="25"/>
    </row>
    <row r="101" spans="1:17" ht="15" customHeight="1" x14ac:dyDescent="0.25">
      <c r="B101" s="44" t="s">
        <v>148</v>
      </c>
      <c r="C101" s="180" t="s">
        <v>267</v>
      </c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27" t="s">
        <v>217</v>
      </c>
      <c r="O101" s="28">
        <v>800</v>
      </c>
      <c r="P101" s="29"/>
      <c r="Q101" s="30">
        <f>O101*P101</f>
        <v>0</v>
      </c>
    </row>
    <row r="102" spans="1:17" ht="15" customHeight="1" x14ac:dyDescent="0.25">
      <c r="B102" s="44" t="s">
        <v>148</v>
      </c>
      <c r="C102" s="180" t="s">
        <v>266</v>
      </c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27" t="s">
        <v>217</v>
      </c>
      <c r="O102" s="28">
        <v>450</v>
      </c>
      <c r="P102" s="29"/>
      <c r="Q102" s="30">
        <f>O102*P102</f>
        <v>0</v>
      </c>
    </row>
    <row r="103" spans="1:17" ht="15" customHeight="1" x14ac:dyDescent="0.25">
      <c r="B103" s="50" t="s">
        <v>195</v>
      </c>
      <c r="C103" s="186" t="s">
        <v>85</v>
      </c>
      <c r="D103" s="187"/>
      <c r="E103" s="187"/>
      <c r="F103" s="187"/>
      <c r="G103" s="187"/>
      <c r="H103" s="187"/>
      <c r="I103" s="187"/>
      <c r="J103" s="187"/>
      <c r="K103" s="187"/>
      <c r="L103" s="187"/>
      <c r="M103" s="188"/>
      <c r="N103" s="189"/>
      <c r="O103" s="189"/>
      <c r="P103" s="43"/>
      <c r="Q103" s="22">
        <f>SUM(Q104:Q105)</f>
        <v>0</v>
      </c>
    </row>
    <row r="104" spans="1:17" s="6" customFormat="1" ht="15" customHeight="1" x14ac:dyDescent="0.25">
      <c r="B104" s="44" t="s">
        <v>196</v>
      </c>
      <c r="C104" s="180" t="s">
        <v>86</v>
      </c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29"/>
      <c r="Q104" s="25"/>
    </row>
    <row r="105" spans="1:17" x14ac:dyDescent="0.25">
      <c r="B105" s="44" t="s">
        <v>149</v>
      </c>
      <c r="C105" s="180" t="s">
        <v>87</v>
      </c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27" t="s">
        <v>213</v>
      </c>
      <c r="O105" s="28">
        <v>320</v>
      </c>
      <c r="P105" s="29"/>
      <c r="Q105" s="30">
        <f>O105*P105</f>
        <v>0</v>
      </c>
    </row>
    <row r="106" spans="1:17" ht="15" customHeight="1" x14ac:dyDescent="0.25">
      <c r="A106" s="6"/>
      <c r="B106" s="50" t="s">
        <v>197</v>
      </c>
      <c r="C106" s="186" t="s">
        <v>282</v>
      </c>
      <c r="D106" s="187"/>
      <c r="E106" s="187"/>
      <c r="F106" s="187"/>
      <c r="G106" s="187"/>
      <c r="H106" s="187"/>
      <c r="I106" s="187"/>
      <c r="J106" s="187"/>
      <c r="K106" s="187"/>
      <c r="L106" s="187"/>
      <c r="M106" s="188"/>
      <c r="N106" s="194"/>
      <c r="O106" s="195"/>
      <c r="P106" s="42"/>
      <c r="Q106" s="22">
        <f>SUM(Q107:Q112)</f>
        <v>0</v>
      </c>
    </row>
    <row r="107" spans="1:17" x14ac:dyDescent="0.25">
      <c r="B107" s="52" t="s">
        <v>273</v>
      </c>
      <c r="C107" s="173" t="s">
        <v>269</v>
      </c>
      <c r="D107" s="174"/>
      <c r="E107" s="174"/>
      <c r="F107" s="174"/>
      <c r="G107" s="174"/>
      <c r="H107" s="174"/>
      <c r="I107" s="174"/>
      <c r="J107" s="174"/>
      <c r="K107" s="174"/>
      <c r="L107" s="174"/>
      <c r="M107" s="175"/>
      <c r="N107" s="27" t="s">
        <v>213</v>
      </c>
      <c r="O107" s="53">
        <v>140</v>
      </c>
      <c r="P107" s="29"/>
      <c r="Q107" s="30">
        <f t="shared" ref="Q107:Q112" si="1">O107*P107</f>
        <v>0</v>
      </c>
    </row>
    <row r="108" spans="1:17" x14ac:dyDescent="0.25">
      <c r="B108" s="52" t="s">
        <v>274</v>
      </c>
      <c r="C108" s="173" t="s">
        <v>270</v>
      </c>
      <c r="D108" s="174"/>
      <c r="E108" s="174"/>
      <c r="F108" s="174"/>
      <c r="G108" s="174"/>
      <c r="H108" s="174"/>
      <c r="I108" s="174"/>
      <c r="J108" s="174"/>
      <c r="K108" s="174"/>
      <c r="L108" s="174"/>
      <c r="M108" s="175"/>
      <c r="N108" s="27" t="s">
        <v>213</v>
      </c>
      <c r="O108" s="54">
        <v>50</v>
      </c>
      <c r="P108" s="29"/>
      <c r="Q108" s="30">
        <f t="shared" si="1"/>
        <v>0</v>
      </c>
    </row>
    <row r="109" spans="1:17" x14ac:dyDescent="0.25">
      <c r="B109" s="52" t="s">
        <v>276</v>
      </c>
      <c r="C109" s="173" t="s">
        <v>271</v>
      </c>
      <c r="D109" s="174"/>
      <c r="E109" s="174"/>
      <c r="F109" s="174"/>
      <c r="G109" s="174"/>
      <c r="H109" s="174"/>
      <c r="I109" s="174"/>
      <c r="J109" s="174"/>
      <c r="K109" s="174"/>
      <c r="L109" s="174"/>
      <c r="M109" s="175"/>
      <c r="N109" s="27" t="s">
        <v>275</v>
      </c>
      <c r="O109" s="54">
        <v>2250</v>
      </c>
      <c r="P109" s="29"/>
      <c r="Q109" s="30">
        <f t="shared" si="1"/>
        <v>0</v>
      </c>
    </row>
    <row r="110" spans="1:17" x14ac:dyDescent="0.25">
      <c r="B110" s="52" t="s">
        <v>277</v>
      </c>
      <c r="C110" s="173" t="s">
        <v>272</v>
      </c>
      <c r="D110" s="174"/>
      <c r="E110" s="174"/>
      <c r="F110" s="174"/>
      <c r="G110" s="174"/>
      <c r="H110" s="174"/>
      <c r="I110" s="174"/>
      <c r="J110" s="174"/>
      <c r="K110" s="174"/>
      <c r="L110" s="174"/>
      <c r="M110" s="175"/>
      <c r="N110" s="27" t="s">
        <v>213</v>
      </c>
      <c r="O110" s="55">
        <v>220</v>
      </c>
      <c r="P110" s="29"/>
      <c r="Q110" s="30">
        <f t="shared" si="1"/>
        <v>0</v>
      </c>
    </row>
    <row r="111" spans="1:17" x14ac:dyDescent="0.25">
      <c r="B111" s="41" t="s">
        <v>150</v>
      </c>
      <c r="C111" s="180" t="s">
        <v>88</v>
      </c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27" t="s">
        <v>213</v>
      </c>
      <c r="O111" s="28">
        <v>53.68</v>
      </c>
      <c r="P111" s="29"/>
      <c r="Q111" s="30">
        <f t="shared" si="1"/>
        <v>0</v>
      </c>
    </row>
    <row r="112" spans="1:17" ht="15.75" customHeight="1" x14ac:dyDescent="0.25">
      <c r="B112" s="52" t="s">
        <v>278</v>
      </c>
      <c r="C112" s="222" t="s">
        <v>279</v>
      </c>
      <c r="D112" s="223"/>
      <c r="E112" s="223"/>
      <c r="F112" s="223"/>
      <c r="G112" s="223"/>
      <c r="H112" s="223"/>
      <c r="I112" s="223"/>
      <c r="J112" s="223"/>
      <c r="K112" s="223"/>
      <c r="L112" s="223"/>
      <c r="M112" s="224"/>
      <c r="N112" s="27" t="s">
        <v>217</v>
      </c>
      <c r="O112" s="55">
        <v>480.69983000000002</v>
      </c>
      <c r="P112" s="29"/>
      <c r="Q112" s="30">
        <f t="shared" si="1"/>
        <v>0</v>
      </c>
    </row>
    <row r="113" spans="2:17" ht="15" customHeight="1" x14ac:dyDescent="0.25">
      <c r="B113" s="50" t="s">
        <v>198</v>
      </c>
      <c r="C113" s="186" t="s">
        <v>89</v>
      </c>
      <c r="D113" s="187"/>
      <c r="E113" s="187"/>
      <c r="F113" s="187"/>
      <c r="G113" s="187"/>
      <c r="H113" s="187"/>
      <c r="I113" s="187"/>
      <c r="J113" s="187"/>
      <c r="K113" s="187"/>
      <c r="L113" s="187"/>
      <c r="M113" s="188"/>
      <c r="N113" s="189"/>
      <c r="O113" s="189"/>
      <c r="P113" s="43"/>
      <c r="Q113" s="22">
        <f>SUM(Q114:Q118)</f>
        <v>0</v>
      </c>
    </row>
    <row r="114" spans="2:17" s="6" customFormat="1" x14ac:dyDescent="0.25">
      <c r="B114" s="44" t="s">
        <v>199</v>
      </c>
      <c r="C114" s="180" t="s">
        <v>90</v>
      </c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96"/>
      <c r="P114" s="29"/>
      <c r="Q114" s="25"/>
    </row>
    <row r="115" spans="2:17" x14ac:dyDescent="0.25">
      <c r="B115" s="44" t="s">
        <v>238</v>
      </c>
      <c r="C115" s="180" t="s">
        <v>239</v>
      </c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27" t="s">
        <v>217</v>
      </c>
      <c r="O115" s="28">
        <v>141</v>
      </c>
      <c r="P115" s="29"/>
      <c r="Q115" s="30">
        <f>O115*P115</f>
        <v>0</v>
      </c>
    </row>
    <row r="116" spans="2:17" s="7" customFormat="1" ht="30" customHeight="1" x14ac:dyDescent="0.25">
      <c r="B116" s="56" t="s">
        <v>151</v>
      </c>
      <c r="C116" s="179" t="s">
        <v>91</v>
      </c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34" t="s">
        <v>217</v>
      </c>
      <c r="O116" s="35">
        <v>101</v>
      </c>
      <c r="P116" s="36"/>
      <c r="Q116" s="37">
        <f>O116*P116</f>
        <v>0</v>
      </c>
    </row>
    <row r="117" spans="2:17" ht="15" customHeight="1" x14ac:dyDescent="0.25">
      <c r="B117" s="44" t="s">
        <v>200</v>
      </c>
      <c r="C117" s="173" t="s">
        <v>92</v>
      </c>
      <c r="D117" s="174"/>
      <c r="E117" s="174"/>
      <c r="F117" s="174"/>
      <c r="G117" s="174"/>
      <c r="H117" s="174"/>
      <c r="I117" s="174"/>
      <c r="J117" s="174"/>
      <c r="K117" s="174"/>
      <c r="L117" s="174"/>
      <c r="M117" s="175"/>
      <c r="N117" s="176"/>
      <c r="O117" s="176"/>
      <c r="P117" s="24"/>
      <c r="Q117" s="25"/>
    </row>
    <row r="118" spans="2:17" x14ac:dyDescent="0.25">
      <c r="B118" s="44" t="s">
        <v>152</v>
      </c>
      <c r="C118" s="180" t="s">
        <v>93</v>
      </c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27" t="s">
        <v>213</v>
      </c>
      <c r="O118" s="28">
        <v>144</v>
      </c>
      <c r="P118" s="29"/>
      <c r="Q118" s="30">
        <f>O118*P118</f>
        <v>0</v>
      </c>
    </row>
    <row r="119" spans="2:17" x14ac:dyDescent="0.25">
      <c r="B119" s="50" t="s">
        <v>201</v>
      </c>
      <c r="C119" s="186" t="s">
        <v>94</v>
      </c>
      <c r="D119" s="187"/>
      <c r="E119" s="187"/>
      <c r="F119" s="187"/>
      <c r="G119" s="187"/>
      <c r="H119" s="187"/>
      <c r="I119" s="187"/>
      <c r="J119" s="187"/>
      <c r="K119" s="187"/>
      <c r="L119" s="187"/>
      <c r="M119" s="188"/>
      <c r="N119" s="194"/>
      <c r="O119" s="195"/>
      <c r="P119" s="42"/>
      <c r="Q119" s="22">
        <f>SUM(Q120:Q131)</f>
        <v>0</v>
      </c>
    </row>
    <row r="120" spans="2:17" s="6" customFormat="1" ht="15" customHeight="1" x14ac:dyDescent="0.25">
      <c r="B120" s="44" t="s">
        <v>202</v>
      </c>
      <c r="C120" s="180" t="s">
        <v>95</v>
      </c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29"/>
      <c r="Q120" s="25"/>
    </row>
    <row r="121" spans="2:17" x14ac:dyDescent="0.25">
      <c r="B121" s="57" t="s">
        <v>248</v>
      </c>
      <c r="C121" s="180" t="s">
        <v>249</v>
      </c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27" t="s">
        <v>213</v>
      </c>
      <c r="O121" s="28">
        <v>486</v>
      </c>
      <c r="P121" s="29"/>
      <c r="Q121" s="30">
        <f>O121*P121</f>
        <v>0</v>
      </c>
    </row>
    <row r="122" spans="2:17" x14ac:dyDescent="0.25">
      <c r="B122" s="57" t="s">
        <v>252</v>
      </c>
      <c r="C122" s="180" t="s">
        <v>253</v>
      </c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27" t="s">
        <v>213</v>
      </c>
      <c r="O122" s="28">
        <v>702.72</v>
      </c>
      <c r="P122" s="29"/>
      <c r="Q122" s="30">
        <f>O122*P122</f>
        <v>0</v>
      </c>
    </row>
    <row r="123" spans="2:17" x14ac:dyDescent="0.25">
      <c r="B123" s="44" t="s">
        <v>153</v>
      </c>
      <c r="C123" s="180" t="s">
        <v>96</v>
      </c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27" t="s">
        <v>217</v>
      </c>
      <c r="O123" s="28">
        <v>332</v>
      </c>
      <c r="P123" s="29"/>
      <c r="Q123" s="30">
        <f>O123*P123</f>
        <v>0</v>
      </c>
    </row>
    <row r="124" spans="2:17" ht="15" customHeight="1" x14ac:dyDescent="0.25">
      <c r="B124" s="44" t="s">
        <v>203</v>
      </c>
      <c r="C124" s="173" t="s">
        <v>97</v>
      </c>
      <c r="D124" s="174"/>
      <c r="E124" s="174"/>
      <c r="F124" s="174"/>
      <c r="G124" s="174"/>
      <c r="H124" s="174"/>
      <c r="I124" s="174"/>
      <c r="J124" s="174"/>
      <c r="K124" s="174"/>
      <c r="L124" s="174"/>
      <c r="M124" s="175"/>
      <c r="N124" s="182"/>
      <c r="O124" s="183"/>
      <c r="P124" s="38"/>
      <c r="Q124" s="25"/>
    </row>
    <row r="125" spans="2:17" x14ac:dyDescent="0.25">
      <c r="B125" s="44" t="s">
        <v>251</v>
      </c>
      <c r="C125" s="180" t="s">
        <v>250</v>
      </c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27" t="s">
        <v>213</v>
      </c>
      <c r="O125" s="28">
        <v>324</v>
      </c>
      <c r="P125" s="29"/>
      <c r="Q125" s="30">
        <f>O125*P125</f>
        <v>0</v>
      </c>
    </row>
    <row r="126" spans="2:17" x14ac:dyDescent="0.25">
      <c r="B126" s="44" t="s">
        <v>154</v>
      </c>
      <c r="C126" s="180" t="s">
        <v>98</v>
      </c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27" t="s">
        <v>213</v>
      </c>
      <c r="O126" s="28">
        <v>1176</v>
      </c>
      <c r="P126" s="29"/>
      <c r="Q126" s="30">
        <f>O126*P126</f>
        <v>0</v>
      </c>
    </row>
    <row r="127" spans="2:17" x14ac:dyDescent="0.25">
      <c r="B127" s="44" t="s">
        <v>204</v>
      </c>
      <c r="C127" s="180" t="s">
        <v>99</v>
      </c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4"/>
      <c r="O127" s="185"/>
      <c r="P127" s="58"/>
      <c r="Q127" s="25"/>
    </row>
    <row r="128" spans="2:17" x14ac:dyDescent="0.25">
      <c r="B128" s="41" t="s">
        <v>155</v>
      </c>
      <c r="C128" s="180" t="s">
        <v>100</v>
      </c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27" t="s">
        <v>213</v>
      </c>
      <c r="O128" s="28">
        <v>1176</v>
      </c>
      <c r="P128" s="29"/>
      <c r="Q128" s="30">
        <f>O128*P128</f>
        <v>0</v>
      </c>
    </row>
    <row r="129" spans="2:17" x14ac:dyDescent="0.25">
      <c r="B129" s="41" t="s">
        <v>254</v>
      </c>
      <c r="C129" s="180" t="s">
        <v>255</v>
      </c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27" t="s">
        <v>213</v>
      </c>
      <c r="O129" s="28">
        <v>324</v>
      </c>
      <c r="P129" s="29"/>
      <c r="Q129" s="30">
        <f>O129*P129</f>
        <v>0</v>
      </c>
    </row>
    <row r="130" spans="2:17" x14ac:dyDescent="0.25">
      <c r="B130" s="59" t="s">
        <v>280</v>
      </c>
      <c r="C130" s="173" t="s">
        <v>281</v>
      </c>
      <c r="D130" s="174"/>
      <c r="E130" s="174"/>
      <c r="F130" s="174"/>
      <c r="G130" s="174"/>
      <c r="H130" s="174"/>
      <c r="I130" s="174"/>
      <c r="J130" s="174"/>
      <c r="K130" s="174"/>
      <c r="L130" s="174"/>
      <c r="M130" s="175"/>
      <c r="N130" s="27" t="s">
        <v>213</v>
      </c>
      <c r="O130" s="28">
        <v>840</v>
      </c>
      <c r="P130" s="29"/>
      <c r="Q130" s="30">
        <f>O130*P130</f>
        <v>0</v>
      </c>
    </row>
    <row r="131" spans="2:17" x14ac:dyDescent="0.25">
      <c r="B131" s="57" t="s">
        <v>257</v>
      </c>
      <c r="C131" s="180" t="s">
        <v>268</v>
      </c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27" t="s">
        <v>213</v>
      </c>
      <c r="O131" s="28">
        <v>1250</v>
      </c>
      <c r="P131" s="29"/>
      <c r="Q131" s="30">
        <f>O131*P131</f>
        <v>0</v>
      </c>
    </row>
    <row r="132" spans="2:17" ht="15" customHeight="1" x14ac:dyDescent="0.25">
      <c r="B132" s="50" t="s">
        <v>205</v>
      </c>
      <c r="C132" s="186" t="s">
        <v>208</v>
      </c>
      <c r="D132" s="187"/>
      <c r="E132" s="187"/>
      <c r="F132" s="187"/>
      <c r="G132" s="187"/>
      <c r="H132" s="187"/>
      <c r="I132" s="187"/>
      <c r="J132" s="187"/>
      <c r="K132" s="187"/>
      <c r="L132" s="187"/>
      <c r="M132" s="188"/>
      <c r="N132" s="189"/>
      <c r="O132" s="189"/>
      <c r="P132" s="43"/>
      <c r="Q132" s="22">
        <f>SUM(Q133:Q144)</f>
        <v>0</v>
      </c>
    </row>
    <row r="133" spans="2:17" s="6" customFormat="1" ht="15" customHeight="1" x14ac:dyDescent="0.25">
      <c r="B133" s="44" t="s">
        <v>206</v>
      </c>
      <c r="C133" s="173" t="s">
        <v>101</v>
      </c>
      <c r="D133" s="174"/>
      <c r="E133" s="174"/>
      <c r="F133" s="174"/>
      <c r="G133" s="174"/>
      <c r="H133" s="174"/>
      <c r="I133" s="174"/>
      <c r="J133" s="174"/>
      <c r="K133" s="174"/>
      <c r="L133" s="174"/>
      <c r="M133" s="175"/>
      <c r="N133" s="182"/>
      <c r="O133" s="183"/>
      <c r="P133" s="38"/>
      <c r="Q133" s="25"/>
    </row>
    <row r="134" spans="2:17" s="6" customFormat="1" ht="15" customHeight="1" x14ac:dyDescent="0.25">
      <c r="B134" s="57" t="s">
        <v>230</v>
      </c>
      <c r="C134" s="171" t="s">
        <v>231</v>
      </c>
      <c r="D134" s="172"/>
      <c r="E134" s="172"/>
      <c r="F134" s="172"/>
      <c r="G134" s="172"/>
      <c r="H134" s="172"/>
      <c r="I134" s="172"/>
      <c r="J134" s="172"/>
      <c r="K134" s="172"/>
      <c r="L134" s="172"/>
      <c r="M134" s="181"/>
      <c r="N134" s="27" t="s">
        <v>221</v>
      </c>
      <c r="O134" s="28">
        <v>28</v>
      </c>
      <c r="P134" s="29"/>
      <c r="Q134" s="30">
        <f>O134*P134</f>
        <v>0</v>
      </c>
    </row>
    <row r="135" spans="2:17" s="6" customFormat="1" ht="15" customHeight="1" x14ac:dyDescent="0.25">
      <c r="B135" s="44" t="s">
        <v>232</v>
      </c>
      <c r="C135" s="171" t="s">
        <v>233</v>
      </c>
      <c r="D135" s="172"/>
      <c r="E135" s="172"/>
      <c r="F135" s="172"/>
      <c r="G135" s="172"/>
      <c r="H135" s="172"/>
      <c r="I135" s="172"/>
      <c r="J135" s="172"/>
      <c r="K135" s="172"/>
      <c r="L135" s="172"/>
      <c r="M135" s="181"/>
      <c r="N135" s="27" t="s">
        <v>221</v>
      </c>
      <c r="O135" s="28">
        <v>28</v>
      </c>
      <c r="P135" s="29"/>
      <c r="Q135" s="30">
        <f>O135*P135</f>
        <v>0</v>
      </c>
    </row>
    <row r="136" spans="2:17" s="6" customFormat="1" x14ac:dyDescent="0.25">
      <c r="B136" s="44" t="s">
        <v>156</v>
      </c>
      <c r="C136" s="180" t="s">
        <v>102</v>
      </c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27" t="s">
        <v>221</v>
      </c>
      <c r="O136" s="28">
        <v>62</v>
      </c>
      <c r="P136" s="29"/>
      <c r="Q136" s="30">
        <f>O136*P136</f>
        <v>0</v>
      </c>
    </row>
    <row r="137" spans="2:17" s="6" customFormat="1" x14ac:dyDescent="0.25">
      <c r="B137" s="44" t="s">
        <v>209</v>
      </c>
      <c r="C137" s="180" t="s">
        <v>103</v>
      </c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96"/>
      <c r="P137" s="29"/>
      <c r="Q137" s="25"/>
    </row>
    <row r="138" spans="2:17" s="6" customFormat="1" x14ac:dyDescent="0.25">
      <c r="B138" s="44" t="s">
        <v>157</v>
      </c>
      <c r="C138" s="180" t="s">
        <v>104</v>
      </c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27" t="s">
        <v>217</v>
      </c>
      <c r="O138" s="28">
        <v>166</v>
      </c>
      <c r="P138" s="29"/>
      <c r="Q138" s="30">
        <f>O138*P138</f>
        <v>0</v>
      </c>
    </row>
    <row r="139" spans="2:17" s="6" customFormat="1" x14ac:dyDescent="0.25">
      <c r="B139" s="56" t="s">
        <v>158</v>
      </c>
      <c r="C139" s="179" t="s">
        <v>105</v>
      </c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27" t="s">
        <v>221</v>
      </c>
      <c r="O139" s="28">
        <v>57</v>
      </c>
      <c r="P139" s="29"/>
      <c r="Q139" s="30">
        <f>O139*P139</f>
        <v>0</v>
      </c>
    </row>
    <row r="140" spans="2:17" s="6" customFormat="1" ht="16.5" customHeight="1" x14ac:dyDescent="0.25">
      <c r="B140" s="57" t="s">
        <v>228</v>
      </c>
      <c r="C140" s="171" t="s">
        <v>229</v>
      </c>
      <c r="D140" s="172"/>
      <c r="E140" s="172"/>
      <c r="F140" s="172"/>
      <c r="G140" s="172"/>
      <c r="H140" s="172"/>
      <c r="I140" s="172"/>
      <c r="J140" s="172"/>
      <c r="K140" s="172"/>
      <c r="L140" s="172"/>
      <c r="M140" s="181"/>
      <c r="N140" s="27" t="s">
        <v>221</v>
      </c>
      <c r="O140" s="28">
        <v>57</v>
      </c>
      <c r="P140" s="29"/>
      <c r="Q140" s="30">
        <f>O140*P140</f>
        <v>0</v>
      </c>
    </row>
    <row r="141" spans="2:17" s="6" customFormat="1" x14ac:dyDescent="0.25">
      <c r="B141" s="57" t="s">
        <v>236</v>
      </c>
      <c r="C141" s="171" t="s">
        <v>237</v>
      </c>
      <c r="D141" s="172"/>
      <c r="E141" s="172"/>
      <c r="F141" s="172"/>
      <c r="G141" s="172"/>
      <c r="H141" s="172"/>
      <c r="I141" s="172"/>
      <c r="J141" s="172"/>
      <c r="K141" s="172"/>
      <c r="L141" s="172"/>
      <c r="M141" s="181"/>
      <c r="N141" s="27" t="s">
        <v>217</v>
      </c>
      <c r="O141" s="28">
        <v>180</v>
      </c>
      <c r="P141" s="29"/>
      <c r="Q141" s="30">
        <f>O141*P141</f>
        <v>0</v>
      </c>
    </row>
    <row r="142" spans="2:17" s="6" customFormat="1" x14ac:dyDescent="0.25">
      <c r="B142" s="47" t="s">
        <v>210</v>
      </c>
      <c r="C142" s="190" t="s">
        <v>7</v>
      </c>
      <c r="D142" s="191"/>
      <c r="E142" s="191"/>
      <c r="F142" s="191"/>
      <c r="G142" s="191"/>
      <c r="H142" s="191"/>
      <c r="I142" s="191"/>
      <c r="J142" s="191"/>
      <c r="K142" s="191"/>
      <c r="L142" s="191"/>
      <c r="M142" s="192"/>
      <c r="N142" s="193"/>
      <c r="O142" s="193"/>
      <c r="P142" s="60"/>
      <c r="Q142" s="25"/>
    </row>
    <row r="143" spans="2:17" x14ac:dyDescent="0.25">
      <c r="B143" s="47" t="s">
        <v>9</v>
      </c>
      <c r="C143" s="178" t="s">
        <v>8</v>
      </c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49" t="s">
        <v>223</v>
      </c>
      <c r="O143" s="28">
        <v>24</v>
      </c>
      <c r="P143" s="29"/>
      <c r="Q143" s="30">
        <f t="shared" ref="Q143:Q144" si="2">O143*P143</f>
        <v>0</v>
      </c>
    </row>
    <row r="144" spans="2:17" x14ac:dyDescent="0.25">
      <c r="B144" s="47" t="s">
        <v>10</v>
      </c>
      <c r="C144" s="178" t="s">
        <v>11</v>
      </c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49" t="s">
        <v>223</v>
      </c>
      <c r="O144" s="28">
        <v>37</v>
      </c>
      <c r="P144" s="29"/>
      <c r="Q144" s="30">
        <f t="shared" si="2"/>
        <v>0</v>
      </c>
    </row>
    <row r="145" spans="2:17" x14ac:dyDescent="0.25">
      <c r="B145" s="61" t="s">
        <v>207</v>
      </c>
      <c r="C145" s="214" t="s">
        <v>12</v>
      </c>
      <c r="D145" s="215"/>
      <c r="E145" s="215"/>
      <c r="F145" s="215"/>
      <c r="G145" s="215"/>
      <c r="H145" s="215"/>
      <c r="I145" s="215"/>
      <c r="J145" s="215"/>
      <c r="K145" s="215"/>
      <c r="L145" s="215"/>
      <c r="M145" s="216"/>
      <c r="N145" s="217"/>
      <c r="O145" s="217"/>
      <c r="P145" s="62"/>
      <c r="Q145" s="22">
        <f>SUM(Q146:Q152)</f>
        <v>0</v>
      </c>
    </row>
    <row r="146" spans="2:17" s="6" customFormat="1" ht="15" customHeight="1" x14ac:dyDescent="0.25">
      <c r="B146" s="47" t="s">
        <v>211</v>
      </c>
      <c r="C146" s="218" t="s">
        <v>13</v>
      </c>
      <c r="D146" s="219"/>
      <c r="E146" s="219"/>
      <c r="F146" s="219"/>
      <c r="G146" s="219"/>
      <c r="H146" s="219"/>
      <c r="I146" s="219"/>
      <c r="J146" s="219"/>
      <c r="K146" s="219"/>
      <c r="L146" s="219"/>
      <c r="M146" s="220"/>
      <c r="N146" s="221"/>
      <c r="O146" s="221"/>
      <c r="P146" s="48"/>
      <c r="Q146" s="25"/>
    </row>
    <row r="147" spans="2:17" x14ac:dyDescent="0.25">
      <c r="B147" s="47" t="s">
        <v>15</v>
      </c>
      <c r="C147" s="178" t="s">
        <v>14</v>
      </c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49" t="s">
        <v>213</v>
      </c>
      <c r="O147" s="28">
        <v>703</v>
      </c>
      <c r="P147" s="29"/>
      <c r="Q147" s="30">
        <f t="shared" ref="Q147:Q152" si="3">O147*P147</f>
        <v>0</v>
      </c>
    </row>
    <row r="148" spans="2:17" s="7" customFormat="1" x14ac:dyDescent="0.2">
      <c r="B148" s="63" t="s">
        <v>264</v>
      </c>
      <c r="C148" s="212" t="s">
        <v>263</v>
      </c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64" t="s">
        <v>213</v>
      </c>
      <c r="O148" s="65">
        <v>780</v>
      </c>
      <c r="P148" s="29"/>
      <c r="Q148" s="30">
        <f t="shared" si="3"/>
        <v>0</v>
      </c>
    </row>
    <row r="149" spans="2:17" x14ac:dyDescent="0.25">
      <c r="B149" s="47" t="s">
        <v>260</v>
      </c>
      <c r="C149" s="178" t="s">
        <v>262</v>
      </c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49" t="s">
        <v>213</v>
      </c>
      <c r="O149" s="28">
        <v>780</v>
      </c>
      <c r="P149" s="29"/>
      <c r="Q149" s="30">
        <f t="shared" si="3"/>
        <v>0</v>
      </c>
    </row>
    <row r="150" spans="2:17" x14ac:dyDescent="0.25">
      <c r="B150" s="47" t="s">
        <v>261</v>
      </c>
      <c r="C150" s="178" t="s">
        <v>265</v>
      </c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49" t="s">
        <v>213</v>
      </c>
      <c r="O150" s="28">
        <v>840</v>
      </c>
      <c r="P150" s="29"/>
      <c r="Q150" s="30">
        <f t="shared" si="3"/>
        <v>0</v>
      </c>
    </row>
    <row r="151" spans="2:17" s="7" customFormat="1" ht="27.75" customHeight="1" x14ac:dyDescent="0.25">
      <c r="B151" s="66" t="s">
        <v>17</v>
      </c>
      <c r="C151" s="213" t="s">
        <v>16</v>
      </c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64" t="s">
        <v>213</v>
      </c>
      <c r="O151" s="65">
        <v>638.79999999999995</v>
      </c>
      <c r="P151" s="36"/>
      <c r="Q151" s="37">
        <f t="shared" si="3"/>
        <v>0</v>
      </c>
    </row>
    <row r="152" spans="2:17" s="7" customFormat="1" ht="20.25" customHeight="1" thickBot="1" x14ac:dyDescent="0.25">
      <c r="B152" s="67" t="s">
        <v>226</v>
      </c>
      <c r="C152" s="225" t="s">
        <v>227</v>
      </c>
      <c r="D152" s="226"/>
      <c r="E152" s="226"/>
      <c r="F152" s="226"/>
      <c r="G152" s="226"/>
      <c r="H152" s="226"/>
      <c r="I152" s="226"/>
      <c r="J152" s="226"/>
      <c r="K152" s="226"/>
      <c r="L152" s="226"/>
      <c r="M152" s="227"/>
      <c r="N152" s="64" t="s">
        <v>219</v>
      </c>
      <c r="O152" s="65">
        <v>40</v>
      </c>
      <c r="P152" s="29"/>
      <c r="Q152" s="30">
        <f t="shared" si="3"/>
        <v>0</v>
      </c>
    </row>
    <row r="153" spans="2:17" ht="18" x14ac:dyDescent="0.25">
      <c r="B153" s="68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248" t="s">
        <v>163</v>
      </c>
      <c r="O153" s="249"/>
      <c r="P153" s="250"/>
      <c r="Q153" s="73">
        <f>(SUM(Q17:Q152))/2</f>
        <v>0</v>
      </c>
    </row>
    <row r="154" spans="2:17" ht="18.75" thickBot="1" x14ac:dyDescent="0.3">
      <c r="B154" s="68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251" t="s">
        <v>164</v>
      </c>
      <c r="O154" s="252"/>
      <c r="P154" s="253"/>
      <c r="Q154" s="74"/>
    </row>
    <row r="155" spans="2:17" ht="18.75" thickBot="1" x14ac:dyDescent="0.3">
      <c r="B155" s="70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245" t="s">
        <v>165</v>
      </c>
      <c r="O155" s="246"/>
      <c r="P155" s="247"/>
      <c r="Q155" s="76">
        <f>(Q153*Q154)</f>
        <v>0</v>
      </c>
    </row>
  </sheetData>
  <mergeCells count="193">
    <mergeCell ref="C152:M152"/>
    <mergeCell ref="B9:Q9"/>
    <mergeCell ref="B13:C14"/>
    <mergeCell ref="D13:O13"/>
    <mergeCell ref="D14:O14"/>
    <mergeCell ref="P13:Q14"/>
    <mergeCell ref="C12:Q12"/>
    <mergeCell ref="N155:P155"/>
    <mergeCell ref="N153:P153"/>
    <mergeCell ref="N154:P154"/>
    <mergeCell ref="C102:M102"/>
    <mergeCell ref="C121:M121"/>
    <mergeCell ref="C122:M122"/>
    <mergeCell ref="C125:M125"/>
    <mergeCell ref="C129:M129"/>
    <mergeCell ref="C131:M131"/>
    <mergeCell ref="C85:M85"/>
    <mergeCell ref="C148:M148"/>
    <mergeCell ref="C149:M149"/>
    <mergeCell ref="C116:M116"/>
    <mergeCell ref="C111:M111"/>
    <mergeCell ref="C105:M105"/>
    <mergeCell ref="C119:M119"/>
    <mergeCell ref="C100:M100"/>
    <mergeCell ref="C36:M36"/>
    <mergeCell ref="C74:M74"/>
    <mergeCell ref="C78:M78"/>
    <mergeCell ref="C76:M76"/>
    <mergeCell ref="C44:M44"/>
    <mergeCell ref="C57:M57"/>
    <mergeCell ref="C49:M49"/>
    <mergeCell ref="C51:M51"/>
    <mergeCell ref="C54:M54"/>
    <mergeCell ref="C39:M39"/>
    <mergeCell ref="C40:M40"/>
    <mergeCell ref="C37:M37"/>
    <mergeCell ref="C56:M56"/>
    <mergeCell ref="C58:M58"/>
    <mergeCell ref="C46:M46"/>
    <mergeCell ref="C47:M47"/>
    <mergeCell ref="C41:M41"/>
    <mergeCell ref="C42:M42"/>
    <mergeCell ref="C45:M45"/>
    <mergeCell ref="C69:M69"/>
    <mergeCell ref="C66:M66"/>
    <mergeCell ref="C65:M65"/>
    <mergeCell ref="C63:M63"/>
    <mergeCell ref="C68:M68"/>
    <mergeCell ref="C107:M107"/>
    <mergeCell ref="C108:M108"/>
    <mergeCell ref="C109:M109"/>
    <mergeCell ref="C110:M110"/>
    <mergeCell ref="C112:M112"/>
    <mergeCell ref="N96:O96"/>
    <mergeCell ref="N83:O83"/>
    <mergeCell ref="C86:M86"/>
    <mergeCell ref="C38:M38"/>
    <mergeCell ref="N86:O86"/>
    <mergeCell ref="C90:M90"/>
    <mergeCell ref="N90:O90"/>
    <mergeCell ref="C93:M93"/>
    <mergeCell ref="N93:O93"/>
    <mergeCell ref="C95:M95"/>
    <mergeCell ref="N95:O95"/>
    <mergeCell ref="C91:M91"/>
    <mergeCell ref="C94:M94"/>
    <mergeCell ref="C89:M89"/>
    <mergeCell ref="C88:M88"/>
    <mergeCell ref="N92:O92"/>
    <mergeCell ref="C77:M77"/>
    <mergeCell ref="N77:O77"/>
    <mergeCell ref="N100:O100"/>
    <mergeCell ref="C82:M82"/>
    <mergeCell ref="C84:M84"/>
    <mergeCell ref="C87:M87"/>
    <mergeCell ref="C97:M97"/>
    <mergeCell ref="C98:M98"/>
    <mergeCell ref="C99:M99"/>
    <mergeCell ref="C96:M96"/>
    <mergeCell ref="C92:M92"/>
    <mergeCell ref="C83:M83"/>
    <mergeCell ref="C79:M79"/>
    <mergeCell ref="C19:M19"/>
    <mergeCell ref="C20:M20"/>
    <mergeCell ref="C22:M22"/>
    <mergeCell ref="C18:M18"/>
    <mergeCell ref="C35:M35"/>
    <mergeCell ref="C33:M33"/>
    <mergeCell ref="C151:M151"/>
    <mergeCell ref="C147:M147"/>
    <mergeCell ref="C144:M144"/>
    <mergeCell ref="C127:M127"/>
    <mergeCell ref="C128:M128"/>
    <mergeCell ref="C136:M136"/>
    <mergeCell ref="C123:M123"/>
    <mergeCell ref="C118:M118"/>
    <mergeCell ref="C124:M124"/>
    <mergeCell ref="C137:O137"/>
    <mergeCell ref="C120:O120"/>
    <mergeCell ref="C145:M145"/>
    <mergeCell ref="N145:O145"/>
    <mergeCell ref="C146:M146"/>
    <mergeCell ref="N146:O146"/>
    <mergeCell ref="C101:M101"/>
    <mergeCell ref="C103:M103"/>
    <mergeCell ref="D8:Q8"/>
    <mergeCell ref="D10:Q10"/>
    <mergeCell ref="B11:Q11"/>
    <mergeCell ref="C17:M17"/>
    <mergeCell ref="N21:O21"/>
    <mergeCell ref="N18:O18"/>
    <mergeCell ref="C34:M34"/>
    <mergeCell ref="N17:O17"/>
    <mergeCell ref="C16:M16"/>
    <mergeCell ref="C23:M23"/>
    <mergeCell ref="C24:M24"/>
    <mergeCell ref="C25:M25"/>
    <mergeCell ref="C26:M26"/>
    <mergeCell ref="C27:M27"/>
    <mergeCell ref="C28:M28"/>
    <mergeCell ref="C29:M29"/>
    <mergeCell ref="C21:I21"/>
    <mergeCell ref="C32:M32"/>
    <mergeCell ref="C81:M81"/>
    <mergeCell ref="N81:O81"/>
    <mergeCell ref="C73:M73"/>
    <mergeCell ref="C30:M30"/>
    <mergeCell ref="C31:M31"/>
    <mergeCell ref="N119:O119"/>
    <mergeCell ref="C117:M117"/>
    <mergeCell ref="N117:O117"/>
    <mergeCell ref="C106:M106"/>
    <mergeCell ref="N106:O106"/>
    <mergeCell ref="C104:O104"/>
    <mergeCell ref="C114:O114"/>
    <mergeCell ref="N103:O103"/>
    <mergeCell ref="N34:O34"/>
    <mergeCell ref="C52:M52"/>
    <mergeCell ref="N52:O52"/>
    <mergeCell ref="C59:M59"/>
    <mergeCell ref="N59:O59"/>
    <mergeCell ref="C72:M72"/>
    <mergeCell ref="N72:O72"/>
    <mergeCell ref="N73:O73"/>
    <mergeCell ref="N37:O37"/>
    <mergeCell ref="C115:M115"/>
    <mergeCell ref="C55:M55"/>
    <mergeCell ref="C43:M43"/>
    <mergeCell ref="N80:O80"/>
    <mergeCell ref="C71:M71"/>
    <mergeCell ref="N57:O57"/>
    <mergeCell ref="C60:M60"/>
    <mergeCell ref="N60:O60"/>
    <mergeCell ref="C62:M62"/>
    <mergeCell ref="N62:O62"/>
    <mergeCell ref="C67:M67"/>
    <mergeCell ref="N67:O67"/>
    <mergeCell ref="C70:M70"/>
    <mergeCell ref="N70:O70"/>
    <mergeCell ref="C61:M61"/>
    <mergeCell ref="C113:M113"/>
    <mergeCell ref="N113:O113"/>
    <mergeCell ref="C48:M48"/>
    <mergeCell ref="N48:O48"/>
    <mergeCell ref="C50:M50"/>
    <mergeCell ref="N50:O50"/>
    <mergeCell ref="C53:M53"/>
    <mergeCell ref="N53:O53"/>
    <mergeCell ref="C80:M80"/>
    <mergeCell ref="C64:H64"/>
    <mergeCell ref="C75:M75"/>
    <mergeCell ref="N75:O75"/>
    <mergeCell ref="N55:O55"/>
    <mergeCell ref="A4:Q4"/>
    <mergeCell ref="C150:M150"/>
    <mergeCell ref="C143:M143"/>
    <mergeCell ref="C139:M139"/>
    <mergeCell ref="C138:M138"/>
    <mergeCell ref="C126:M126"/>
    <mergeCell ref="C130:M130"/>
    <mergeCell ref="C140:M140"/>
    <mergeCell ref="C134:M134"/>
    <mergeCell ref="C135:M135"/>
    <mergeCell ref="C141:M141"/>
    <mergeCell ref="N43:O43"/>
    <mergeCell ref="N124:O124"/>
    <mergeCell ref="N127:O127"/>
    <mergeCell ref="C132:M132"/>
    <mergeCell ref="N132:O132"/>
    <mergeCell ref="C133:M133"/>
    <mergeCell ref="N133:O133"/>
    <mergeCell ref="C142:M142"/>
    <mergeCell ref="N142:O14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landscape" horizontalDpi="360" verticalDpi="360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"/>
  <sheetViews>
    <sheetView zoomScaleNormal="100" workbookViewId="0">
      <selection activeCell="B41" sqref="B41"/>
    </sheetView>
  </sheetViews>
  <sheetFormatPr defaultRowHeight="12.75" x14ac:dyDescent="0.2"/>
  <cols>
    <col min="1" max="1" width="6" style="106" customWidth="1"/>
    <col min="2" max="2" width="37" style="78" customWidth="1"/>
    <col min="3" max="3" width="13" style="78" bestFit="1" customWidth="1"/>
    <col min="4" max="4" width="17.7109375" style="78" customWidth="1"/>
    <col min="5" max="5" width="18.42578125" style="78" customWidth="1"/>
    <col min="6" max="9" width="17.7109375" style="78" customWidth="1"/>
    <col min="10" max="16384" width="9.140625" style="78"/>
  </cols>
  <sheetData>
    <row r="1" spans="1:9" ht="15.75" x14ac:dyDescent="0.2">
      <c r="A1" s="100"/>
      <c r="B1" s="254"/>
      <c r="C1" s="254"/>
      <c r="D1" s="254"/>
      <c r="E1" s="254"/>
      <c r="F1" s="254"/>
      <c r="G1" s="254"/>
      <c r="H1" s="254"/>
      <c r="I1" s="254"/>
    </row>
    <row r="2" spans="1:9" ht="15.75" x14ac:dyDescent="0.2">
      <c r="A2" s="100"/>
      <c r="B2" s="254"/>
      <c r="C2" s="254"/>
      <c r="D2" s="254"/>
      <c r="E2" s="254"/>
      <c r="F2" s="254"/>
      <c r="G2" s="254"/>
      <c r="H2" s="254"/>
      <c r="I2" s="254"/>
    </row>
    <row r="3" spans="1:9" ht="15.75" x14ac:dyDescent="0.2">
      <c r="A3" s="100"/>
      <c r="B3" s="254"/>
      <c r="C3" s="254"/>
      <c r="D3" s="254"/>
      <c r="E3" s="254"/>
      <c r="F3" s="254"/>
      <c r="G3" s="254"/>
      <c r="H3" s="254"/>
      <c r="I3" s="254"/>
    </row>
    <row r="4" spans="1:9" ht="24" customHeight="1" thickBot="1" x14ac:dyDescent="0.25">
      <c r="A4" s="100"/>
      <c r="B4" s="254"/>
      <c r="C4" s="254"/>
      <c r="D4" s="254"/>
      <c r="E4" s="254"/>
      <c r="F4" s="254"/>
      <c r="G4" s="254"/>
      <c r="H4" s="254"/>
      <c r="I4" s="254"/>
    </row>
    <row r="5" spans="1:9" ht="41.25" customHeight="1" thickBot="1" x14ac:dyDescent="0.25">
      <c r="A5" s="255" t="s">
        <v>306</v>
      </c>
      <c r="B5" s="256"/>
      <c r="C5" s="256"/>
      <c r="D5" s="256"/>
      <c r="E5" s="256"/>
      <c r="F5" s="256"/>
      <c r="G5" s="256"/>
      <c r="H5" s="256"/>
      <c r="I5" s="257"/>
    </row>
    <row r="6" spans="1:9" ht="9" customHeight="1" thickBot="1" x14ac:dyDescent="0.25">
      <c r="A6" s="169"/>
      <c r="B6" s="170"/>
      <c r="C6" s="170"/>
      <c r="D6" s="170"/>
      <c r="E6" s="170"/>
      <c r="F6" s="79"/>
      <c r="G6" s="79"/>
      <c r="H6" s="79"/>
      <c r="I6" s="80"/>
    </row>
    <row r="7" spans="1:9" ht="22.5" customHeight="1" thickBot="1" x14ac:dyDescent="0.25">
      <c r="A7" s="264" t="s">
        <v>294</v>
      </c>
      <c r="B7" s="265"/>
      <c r="C7" s="265"/>
      <c r="D7" s="265"/>
      <c r="E7" s="265"/>
      <c r="F7" s="265"/>
      <c r="G7" s="265"/>
      <c r="H7" s="265"/>
      <c r="I7" s="266"/>
    </row>
    <row r="8" spans="1:9" s="164" customFormat="1" ht="15" customHeight="1" x14ac:dyDescent="0.2">
      <c r="A8" s="267" t="s">
        <v>295</v>
      </c>
      <c r="B8" s="269" t="s">
        <v>296</v>
      </c>
      <c r="C8" s="271" t="s">
        <v>297</v>
      </c>
      <c r="D8" s="261" t="s">
        <v>298</v>
      </c>
      <c r="E8" s="262"/>
      <c r="F8" s="262"/>
      <c r="G8" s="262"/>
      <c r="H8" s="262"/>
      <c r="I8" s="263"/>
    </row>
    <row r="9" spans="1:9" s="164" customFormat="1" ht="13.5" thickBot="1" x14ac:dyDescent="0.25">
      <c r="A9" s="268"/>
      <c r="B9" s="270"/>
      <c r="C9" s="272"/>
      <c r="D9" s="165">
        <v>30</v>
      </c>
      <c r="E9" s="166">
        <v>60</v>
      </c>
      <c r="F9" s="167">
        <v>90</v>
      </c>
      <c r="G9" s="167">
        <v>120</v>
      </c>
      <c r="H9" s="167">
        <v>150</v>
      </c>
      <c r="I9" s="168">
        <v>180</v>
      </c>
    </row>
    <row r="10" spans="1:9" s="108" customFormat="1" ht="20.100000000000001" customHeight="1" x14ac:dyDescent="0.2">
      <c r="A10" s="143" t="s">
        <v>166</v>
      </c>
      <c r="B10" s="144" t="s">
        <v>287</v>
      </c>
      <c r="C10" s="145">
        <f>'PLANILHA ORÇAMENTARIA'!Q17</f>
        <v>0</v>
      </c>
      <c r="D10" s="146">
        <v>0.5</v>
      </c>
      <c r="E10" s="147">
        <v>0.3</v>
      </c>
      <c r="F10" s="148">
        <v>0.2</v>
      </c>
      <c r="G10" s="148"/>
      <c r="H10" s="148"/>
      <c r="I10" s="149"/>
    </row>
    <row r="11" spans="1:9" ht="12.95" customHeight="1" x14ac:dyDescent="0.2">
      <c r="A11" s="101"/>
      <c r="B11" s="81"/>
      <c r="C11" s="82"/>
      <c r="D11" s="83">
        <f>D10*C10</f>
        <v>0</v>
      </c>
      <c r="E11" s="84">
        <f>E10*C10</f>
        <v>0</v>
      </c>
      <c r="F11" s="128">
        <f>F10*C10</f>
        <v>0</v>
      </c>
      <c r="G11" s="128"/>
      <c r="H11" s="128"/>
      <c r="I11" s="129"/>
    </row>
    <row r="12" spans="1:9" ht="15" customHeight="1" x14ac:dyDescent="0.2">
      <c r="A12" s="110" t="s">
        <v>169</v>
      </c>
      <c r="B12" s="111" t="s">
        <v>224</v>
      </c>
      <c r="C12" s="112">
        <f>'PLANILHA ORÇAMENTARIA'!Q34</f>
        <v>0</v>
      </c>
      <c r="D12" s="85">
        <v>0.25</v>
      </c>
      <c r="E12" s="86">
        <v>0.25</v>
      </c>
      <c r="F12" s="87">
        <v>0.2</v>
      </c>
      <c r="G12" s="87">
        <v>0.15</v>
      </c>
      <c r="H12" s="87">
        <v>0.1</v>
      </c>
      <c r="I12" s="88">
        <v>0.05</v>
      </c>
    </row>
    <row r="13" spans="1:9" ht="14.25" customHeight="1" x14ac:dyDescent="0.2">
      <c r="A13" s="102"/>
      <c r="B13" s="89"/>
      <c r="C13" s="90"/>
      <c r="D13" s="124">
        <f>D12*C12</f>
        <v>0</v>
      </c>
      <c r="E13" s="125">
        <f>E12*C12</f>
        <v>0</v>
      </c>
      <c r="F13" s="126">
        <f>F12*C12</f>
        <v>0</v>
      </c>
      <c r="G13" s="126">
        <f>G12*C12</f>
        <v>0</v>
      </c>
      <c r="H13" s="126">
        <f>H12*C12</f>
        <v>0</v>
      </c>
      <c r="I13" s="127">
        <f>I12*C12</f>
        <v>0</v>
      </c>
    </row>
    <row r="14" spans="1:9" ht="15" customHeight="1" x14ac:dyDescent="0.2">
      <c r="A14" s="110" t="s">
        <v>175</v>
      </c>
      <c r="B14" s="113" t="s">
        <v>49</v>
      </c>
      <c r="C14" s="112">
        <f>'PLANILHA ORÇAMENTARIA'!Q52</f>
        <v>0</v>
      </c>
      <c r="D14" s="119">
        <v>0.2</v>
      </c>
      <c r="E14" s="120">
        <v>0.4</v>
      </c>
      <c r="F14" s="121">
        <v>0.4</v>
      </c>
      <c r="G14" s="121"/>
      <c r="H14" s="121"/>
      <c r="I14" s="122"/>
    </row>
    <row r="15" spans="1:9" ht="15" customHeight="1" x14ac:dyDescent="0.2">
      <c r="A15" s="102"/>
      <c r="B15" s="89"/>
      <c r="C15" s="90"/>
      <c r="D15" s="124">
        <f>D14*C14</f>
        <v>0</v>
      </c>
      <c r="E15" s="125">
        <f>E14*C14</f>
        <v>0</v>
      </c>
      <c r="F15" s="126">
        <f>F14*C14</f>
        <v>0</v>
      </c>
      <c r="G15" s="126"/>
      <c r="H15" s="126"/>
      <c r="I15" s="127">
        <f>I14*C14</f>
        <v>0</v>
      </c>
    </row>
    <row r="16" spans="1:9" ht="24" customHeight="1" x14ac:dyDescent="0.2">
      <c r="A16" s="110" t="s">
        <v>301</v>
      </c>
      <c r="B16" s="114" t="s">
        <v>56</v>
      </c>
      <c r="C16" s="112">
        <f>'PLANILHA ORÇAMENTARIA'!Q59</f>
        <v>0</v>
      </c>
      <c r="D16" s="119">
        <v>0.2</v>
      </c>
      <c r="E16" s="120">
        <v>0.2</v>
      </c>
      <c r="F16" s="121">
        <v>0.2</v>
      </c>
      <c r="G16" s="121">
        <v>0.2</v>
      </c>
      <c r="H16" s="121">
        <v>0.2</v>
      </c>
      <c r="I16" s="122"/>
    </row>
    <row r="17" spans="1:9" ht="14.25" customHeight="1" x14ac:dyDescent="0.2">
      <c r="A17" s="102"/>
      <c r="B17" s="89"/>
      <c r="C17" s="90"/>
      <c r="D17" s="124">
        <f>D16*C16</f>
        <v>0</v>
      </c>
      <c r="E17" s="125">
        <f>E16*C16</f>
        <v>0</v>
      </c>
      <c r="F17" s="126">
        <f>F16*C16</f>
        <v>0</v>
      </c>
      <c r="G17" s="126">
        <f>G16*C16</f>
        <v>0</v>
      </c>
      <c r="H17" s="126">
        <f>H16*C16</f>
        <v>0</v>
      </c>
      <c r="I17" s="118">
        <f>I16*C16</f>
        <v>0</v>
      </c>
    </row>
    <row r="18" spans="1:9" ht="24" customHeight="1" x14ac:dyDescent="0.2">
      <c r="A18" s="110" t="s">
        <v>302</v>
      </c>
      <c r="B18" s="113" t="s">
        <v>67</v>
      </c>
      <c r="C18" s="112">
        <f>'PLANILHA ORÇAMENTARIA'!Q72</f>
        <v>0</v>
      </c>
      <c r="D18" s="121">
        <v>0.2</v>
      </c>
      <c r="E18" s="121">
        <v>0.2</v>
      </c>
      <c r="F18" s="121">
        <v>0.2</v>
      </c>
      <c r="G18" s="121">
        <v>0.2</v>
      </c>
      <c r="H18" s="121">
        <v>0.1</v>
      </c>
      <c r="I18" s="122">
        <v>0.1</v>
      </c>
    </row>
    <row r="19" spans="1:9" ht="17.100000000000001" customHeight="1" x14ac:dyDescent="0.2">
      <c r="A19" s="102"/>
      <c r="B19" s="89"/>
      <c r="C19" s="90"/>
      <c r="D19" s="126">
        <f>D18*C18</f>
        <v>0</v>
      </c>
      <c r="E19" s="126">
        <f>E18*C18</f>
        <v>0</v>
      </c>
      <c r="F19" s="126">
        <f>F18*C18</f>
        <v>0</v>
      </c>
      <c r="G19" s="126">
        <f>G18*C18</f>
        <v>0</v>
      </c>
      <c r="H19" s="126">
        <f>H18*C18</f>
        <v>0</v>
      </c>
      <c r="I19" s="127">
        <f>I18*C18</f>
        <v>0</v>
      </c>
    </row>
    <row r="20" spans="1:9" ht="24.75" customHeight="1" x14ac:dyDescent="0.2">
      <c r="A20" s="110" t="s">
        <v>303</v>
      </c>
      <c r="B20" s="113" t="s">
        <v>71</v>
      </c>
      <c r="C20" s="112">
        <f>'PLANILHA ORÇAMENTARIA'!Q80</f>
        <v>0</v>
      </c>
      <c r="D20" s="119"/>
      <c r="E20" s="121">
        <v>0.4</v>
      </c>
      <c r="F20" s="121">
        <v>0.4</v>
      </c>
      <c r="G20" s="121">
        <v>0.15</v>
      </c>
      <c r="H20" s="121">
        <v>0.05</v>
      </c>
      <c r="I20" s="122"/>
    </row>
    <row r="21" spans="1:9" ht="12.95" customHeight="1" x14ac:dyDescent="0.2">
      <c r="A21" s="102"/>
      <c r="B21" s="89"/>
      <c r="C21" s="90"/>
      <c r="D21" s="124">
        <f>D20*C20</f>
        <v>0</v>
      </c>
      <c r="E21" s="126">
        <f>E20*C20</f>
        <v>0</v>
      </c>
      <c r="F21" s="126">
        <f>F20*C20</f>
        <v>0</v>
      </c>
      <c r="G21" s="126">
        <f>G20*C20</f>
        <v>0</v>
      </c>
      <c r="H21" s="126">
        <f>H20*C20</f>
        <v>0</v>
      </c>
      <c r="I21" s="127"/>
    </row>
    <row r="22" spans="1:9" ht="23.25" customHeight="1" x14ac:dyDescent="0.2">
      <c r="A22" s="110" t="s">
        <v>188</v>
      </c>
      <c r="B22" s="113" t="s">
        <v>283</v>
      </c>
      <c r="C22" s="112">
        <f>'PLANILHA ORÇAMENTARIA'!Q92</f>
        <v>0</v>
      </c>
      <c r="D22" s="119"/>
      <c r="E22" s="121">
        <v>0.4</v>
      </c>
      <c r="F22" s="121">
        <v>0.3</v>
      </c>
      <c r="G22" s="121">
        <v>0.3</v>
      </c>
      <c r="H22" s="121"/>
      <c r="I22" s="122"/>
    </row>
    <row r="23" spans="1:9" ht="14.25" customHeight="1" x14ac:dyDescent="0.2">
      <c r="A23" s="102"/>
      <c r="B23" s="89"/>
      <c r="C23" s="90"/>
      <c r="D23" s="124">
        <f>D22*C22</f>
        <v>0</v>
      </c>
      <c r="E23" s="126">
        <f>E22*C22</f>
        <v>0</v>
      </c>
      <c r="F23" s="126">
        <f>F22*C22</f>
        <v>0</v>
      </c>
      <c r="G23" s="126">
        <f>G22*C22</f>
        <v>0</v>
      </c>
      <c r="H23" s="126"/>
      <c r="I23" s="127"/>
    </row>
    <row r="24" spans="1:9" ht="21.75" customHeight="1" x14ac:dyDescent="0.2">
      <c r="A24" s="115" t="s">
        <v>192</v>
      </c>
      <c r="B24" s="113" t="s">
        <v>212</v>
      </c>
      <c r="C24" s="112">
        <f>'PLANILHA ORÇAMENTARIA'!Q95</f>
        <v>0</v>
      </c>
      <c r="D24" s="123"/>
      <c r="E24" s="121">
        <v>0.4</v>
      </c>
      <c r="F24" s="121">
        <v>0.25</v>
      </c>
      <c r="G24" s="121">
        <v>0.25</v>
      </c>
      <c r="H24" s="121">
        <v>0.1</v>
      </c>
      <c r="I24" s="122"/>
    </row>
    <row r="25" spans="1:9" ht="16.5" customHeight="1" x14ac:dyDescent="0.2">
      <c r="A25" s="102"/>
      <c r="B25" s="89"/>
      <c r="C25" s="90"/>
      <c r="D25" s="124">
        <f>D24*C24</f>
        <v>0</v>
      </c>
      <c r="E25" s="126">
        <f t="shared" ref="E25" si="0">E24*C24</f>
        <v>0</v>
      </c>
      <c r="F25" s="126">
        <f>F24*C24</f>
        <v>0</v>
      </c>
      <c r="G25" s="126">
        <f>G24*C24</f>
        <v>0</v>
      </c>
      <c r="H25" s="126">
        <f>H24*C24</f>
        <v>0</v>
      </c>
      <c r="I25" s="127"/>
    </row>
    <row r="26" spans="1:9" ht="24.75" customHeight="1" x14ac:dyDescent="0.2">
      <c r="A26" s="115" t="s">
        <v>195</v>
      </c>
      <c r="B26" s="114" t="s">
        <v>85</v>
      </c>
      <c r="C26" s="112">
        <f>'PLANILHA ORÇAMENTARIA'!Q103</f>
        <v>0</v>
      </c>
      <c r="D26" s="123"/>
      <c r="E26" s="121">
        <v>0.4</v>
      </c>
      <c r="F26" s="121">
        <v>0.4</v>
      </c>
      <c r="G26" s="121">
        <v>0.1</v>
      </c>
      <c r="H26" s="121">
        <v>0.1</v>
      </c>
      <c r="I26" s="122"/>
    </row>
    <row r="27" spans="1:9" ht="14.25" customHeight="1" x14ac:dyDescent="0.2">
      <c r="A27" s="102"/>
      <c r="B27" s="109"/>
      <c r="C27" s="90"/>
      <c r="D27" s="124">
        <f>D24*C24</f>
        <v>0</v>
      </c>
      <c r="E27" s="125">
        <f>E24*C26</f>
        <v>0</v>
      </c>
      <c r="F27" s="126">
        <f>F24*C26</f>
        <v>0</v>
      </c>
      <c r="G27" s="126">
        <f>G24*C26</f>
        <v>0</v>
      </c>
      <c r="H27" s="126">
        <f>H24*C26</f>
        <v>0</v>
      </c>
      <c r="I27" s="127">
        <f>I26*C26</f>
        <v>0</v>
      </c>
    </row>
    <row r="28" spans="1:9" ht="23.25" customHeight="1" x14ac:dyDescent="0.2">
      <c r="A28" s="110" t="s">
        <v>197</v>
      </c>
      <c r="B28" s="114" t="s">
        <v>282</v>
      </c>
      <c r="C28" s="112">
        <f>'PLANILHA ORÇAMENTARIA'!Q106</f>
        <v>0</v>
      </c>
      <c r="D28" s="119"/>
      <c r="E28" s="120">
        <v>0.3</v>
      </c>
      <c r="F28" s="121">
        <v>0.3</v>
      </c>
      <c r="G28" s="121">
        <v>0.2</v>
      </c>
      <c r="H28" s="121">
        <v>0.1</v>
      </c>
      <c r="I28" s="122">
        <v>0.1</v>
      </c>
    </row>
    <row r="29" spans="1:9" ht="14.25" customHeight="1" x14ac:dyDescent="0.2">
      <c r="A29" s="102"/>
      <c r="B29" s="89"/>
      <c r="C29" s="90"/>
      <c r="D29" s="124"/>
      <c r="E29" s="125">
        <f t="shared" ref="E29" si="1">E28*C28</f>
        <v>0</v>
      </c>
      <c r="F29" s="126">
        <f t="shared" ref="F29" si="2">F28*C28</f>
        <v>0</v>
      </c>
      <c r="G29" s="126">
        <f t="shared" ref="G29" si="3">G28*C28</f>
        <v>0</v>
      </c>
      <c r="H29" s="126">
        <f t="shared" ref="H29" si="4">H28*C28</f>
        <v>0</v>
      </c>
      <c r="I29" s="127">
        <f>I28*C28</f>
        <v>0</v>
      </c>
    </row>
    <row r="30" spans="1:9" ht="21.75" customHeight="1" x14ac:dyDescent="0.2">
      <c r="A30" s="110" t="s">
        <v>198</v>
      </c>
      <c r="B30" s="113" t="s">
        <v>89</v>
      </c>
      <c r="C30" s="112">
        <f>'PLANILHA ORÇAMENTARIA'!Q113</f>
        <v>0</v>
      </c>
      <c r="D30" s="119"/>
      <c r="E30" s="120">
        <v>0.4</v>
      </c>
      <c r="F30" s="121">
        <v>0.3</v>
      </c>
      <c r="G30" s="121">
        <v>0.15</v>
      </c>
      <c r="H30" s="121">
        <v>0.15</v>
      </c>
      <c r="I30" s="122"/>
    </row>
    <row r="31" spans="1:9" ht="14.25" customHeight="1" x14ac:dyDescent="0.2">
      <c r="A31" s="102"/>
      <c r="B31" s="89"/>
      <c r="C31" s="90"/>
      <c r="D31" s="124"/>
      <c r="E31" s="125">
        <f t="shared" ref="E31" si="5">E30*C30</f>
        <v>0</v>
      </c>
      <c r="F31" s="126">
        <f t="shared" ref="F31" si="6">F30*C30</f>
        <v>0</v>
      </c>
      <c r="G31" s="126">
        <f t="shared" ref="G31" si="7">G30*C30</f>
        <v>0</v>
      </c>
      <c r="H31" s="126">
        <f t="shared" ref="H31" si="8">H30*C30</f>
        <v>0</v>
      </c>
      <c r="I31" s="127">
        <f t="shared" ref="I31" si="9">I30*C30</f>
        <v>0</v>
      </c>
    </row>
    <row r="32" spans="1:9" ht="18.75" customHeight="1" x14ac:dyDescent="0.2">
      <c r="A32" s="110" t="s">
        <v>201</v>
      </c>
      <c r="B32" s="113" t="s">
        <v>94</v>
      </c>
      <c r="C32" s="112">
        <f>'PLANILHA ORÇAMENTARIA'!Q119</f>
        <v>0</v>
      </c>
      <c r="D32" s="119"/>
      <c r="E32" s="120">
        <v>0.3</v>
      </c>
      <c r="F32" s="121">
        <v>0.2</v>
      </c>
      <c r="G32" s="121">
        <v>0.2</v>
      </c>
      <c r="H32" s="121">
        <v>0.2</v>
      </c>
      <c r="I32" s="122">
        <v>0.1</v>
      </c>
    </row>
    <row r="33" spans="1:9" ht="14.25" customHeight="1" x14ac:dyDescent="0.2">
      <c r="A33" s="102"/>
      <c r="B33" s="89"/>
      <c r="C33" s="90"/>
      <c r="D33" s="124"/>
      <c r="E33" s="125">
        <f t="shared" ref="E33" si="10">E32*C32</f>
        <v>0</v>
      </c>
      <c r="F33" s="126">
        <f t="shared" ref="F33" si="11">F32*C32</f>
        <v>0</v>
      </c>
      <c r="G33" s="126">
        <f t="shared" ref="G33" si="12">G32*C32</f>
        <v>0</v>
      </c>
      <c r="H33" s="126">
        <f t="shared" ref="H33" si="13">H32*C32</f>
        <v>0</v>
      </c>
      <c r="I33" s="127">
        <f>I32*C32</f>
        <v>0</v>
      </c>
    </row>
    <row r="34" spans="1:9" ht="15" customHeight="1" x14ac:dyDescent="0.2">
      <c r="A34" s="110" t="s">
        <v>205</v>
      </c>
      <c r="B34" s="113" t="s">
        <v>208</v>
      </c>
      <c r="C34" s="112">
        <f>'PLANILHA ORÇAMENTARIA'!Q132</f>
        <v>0</v>
      </c>
      <c r="D34" s="119">
        <v>0.1</v>
      </c>
      <c r="E34" s="120">
        <v>0.3</v>
      </c>
      <c r="F34" s="121">
        <v>0.3</v>
      </c>
      <c r="G34" s="121">
        <v>0.2</v>
      </c>
      <c r="H34" s="121">
        <v>0.1</v>
      </c>
      <c r="I34" s="122"/>
    </row>
    <row r="35" spans="1:9" ht="14.25" customHeight="1" x14ac:dyDescent="0.2">
      <c r="A35" s="102"/>
      <c r="B35" s="89"/>
      <c r="C35" s="90"/>
      <c r="D35" s="124">
        <f t="shared" ref="D35" si="14">D34*C34</f>
        <v>0</v>
      </c>
      <c r="E35" s="125">
        <f t="shared" ref="E35" si="15">E34*C34</f>
        <v>0</v>
      </c>
      <c r="F35" s="126">
        <f t="shared" ref="F35" si="16">F34*C34</f>
        <v>0</v>
      </c>
      <c r="G35" s="126">
        <f t="shared" ref="G35" si="17">G34*C34</f>
        <v>0</v>
      </c>
      <c r="H35" s="126">
        <f t="shared" ref="H35" si="18">H34*C34</f>
        <v>0</v>
      </c>
      <c r="I35" s="127">
        <f t="shared" ref="I35" si="19">I34*C34</f>
        <v>0</v>
      </c>
    </row>
    <row r="36" spans="1:9" ht="15" customHeight="1" thickBot="1" x14ac:dyDescent="0.25">
      <c r="A36" s="150" t="s">
        <v>207</v>
      </c>
      <c r="B36" s="151" t="s">
        <v>304</v>
      </c>
      <c r="C36" s="152">
        <f>'PLANILHA ORÇAMENTARIA'!Q145</f>
        <v>0</v>
      </c>
      <c r="D36" s="153">
        <v>0.2</v>
      </c>
      <c r="E36" s="154">
        <v>0.2</v>
      </c>
      <c r="F36" s="155">
        <v>0.2</v>
      </c>
      <c r="G36" s="155">
        <v>0.2</v>
      </c>
      <c r="H36" s="155">
        <v>0.1</v>
      </c>
      <c r="I36" s="156">
        <v>0.1</v>
      </c>
    </row>
    <row r="37" spans="1:9" ht="14.25" customHeight="1" thickBot="1" x14ac:dyDescent="0.25">
      <c r="A37" s="157"/>
      <c r="B37" s="158"/>
      <c r="C37" s="159"/>
      <c r="D37" s="160">
        <f t="shared" ref="D37" si="20">D36*C36</f>
        <v>0</v>
      </c>
      <c r="E37" s="161">
        <f t="shared" ref="E37" si="21">E36*C36</f>
        <v>0</v>
      </c>
      <c r="F37" s="162">
        <f t="shared" ref="F37" si="22">F36*C36</f>
        <v>0</v>
      </c>
      <c r="G37" s="162">
        <f t="shared" ref="G37" si="23">G36*C36</f>
        <v>0</v>
      </c>
      <c r="H37" s="162">
        <f t="shared" ref="H37" si="24">H36*C36</f>
        <v>0</v>
      </c>
      <c r="I37" s="163">
        <f>I36*C36</f>
        <v>0</v>
      </c>
    </row>
    <row r="38" spans="1:9" ht="14.25" customHeight="1" thickBot="1" x14ac:dyDescent="0.25">
      <c r="A38" s="258"/>
      <c r="B38" s="259"/>
      <c r="C38" s="259"/>
      <c r="D38" s="259"/>
      <c r="E38" s="259"/>
      <c r="F38" s="259"/>
      <c r="G38" s="259"/>
      <c r="H38" s="259"/>
      <c r="I38" s="260"/>
    </row>
    <row r="39" spans="1:9" ht="17.100000000000001" customHeight="1" x14ac:dyDescent="0.2">
      <c r="A39" s="103"/>
      <c r="B39" s="91" t="s">
        <v>299</v>
      </c>
      <c r="C39" s="130">
        <f>SUM(C10:C36)</f>
        <v>0</v>
      </c>
      <c r="D39" s="140">
        <f>SUM(D11+D13+D15+D17+D19+D21+D23+D25+D27+D29+D31+D33+D35+D37)</f>
        <v>0</v>
      </c>
      <c r="E39" s="140">
        <f t="shared" ref="E39:I39" si="25">SUM(E11+E13+E15+E17+E19+E21+E23+E25+E27+E29+E31+E33+E35+E37)</f>
        <v>0</v>
      </c>
      <c r="F39" s="140">
        <f t="shared" si="25"/>
        <v>0</v>
      </c>
      <c r="G39" s="140">
        <f t="shared" si="25"/>
        <v>0</v>
      </c>
      <c r="H39" s="140">
        <f t="shared" si="25"/>
        <v>0</v>
      </c>
      <c r="I39" s="141">
        <f t="shared" si="25"/>
        <v>0</v>
      </c>
    </row>
    <row r="40" spans="1:9" ht="17.100000000000001" customHeight="1" x14ac:dyDescent="0.2">
      <c r="A40" s="116" t="s">
        <v>300</v>
      </c>
      <c r="B40" s="117">
        <v>0</v>
      </c>
      <c r="C40" s="131">
        <f>C39*B40</f>
        <v>0</v>
      </c>
      <c r="D40" s="133">
        <f>D39*B40</f>
        <v>0</v>
      </c>
      <c r="E40" s="133">
        <f>E39*B40</f>
        <v>0</v>
      </c>
      <c r="F40" s="133">
        <f>F39*B40</f>
        <v>0</v>
      </c>
      <c r="G40" s="133">
        <f>G39*B40</f>
        <v>0</v>
      </c>
      <c r="H40" s="133">
        <f>H39*B40</f>
        <v>0</v>
      </c>
      <c r="I40" s="142">
        <f>I39*B40</f>
        <v>0</v>
      </c>
    </row>
    <row r="41" spans="1:9" ht="12.95" customHeight="1" thickBot="1" x14ac:dyDescent="0.25">
      <c r="A41" s="104"/>
      <c r="B41" s="92" t="s">
        <v>305</v>
      </c>
      <c r="C41" s="93"/>
      <c r="D41" s="134">
        <f>SUM(D39:D40)</f>
        <v>0</v>
      </c>
      <c r="E41" s="133">
        <f>SUM(E39:E40)</f>
        <v>0</v>
      </c>
      <c r="F41" s="133">
        <f t="shared" ref="F41:I41" si="26">F40+F39</f>
        <v>0</v>
      </c>
      <c r="G41" s="133">
        <f t="shared" si="26"/>
        <v>0</v>
      </c>
      <c r="H41" s="133">
        <f t="shared" si="26"/>
        <v>0</v>
      </c>
      <c r="I41" s="135">
        <f t="shared" si="26"/>
        <v>0</v>
      </c>
    </row>
    <row r="42" spans="1:9" ht="20.100000000000001" customHeight="1" thickBot="1" x14ac:dyDescent="0.25">
      <c r="A42" s="105"/>
      <c r="B42" s="132" t="s">
        <v>307</v>
      </c>
      <c r="C42" s="136">
        <f>C40+C39</f>
        <v>0</v>
      </c>
      <c r="D42" s="137"/>
      <c r="E42" s="138">
        <f>D41+E41</f>
        <v>0</v>
      </c>
      <c r="F42" s="138">
        <f>SUM(D41:F41)</f>
        <v>0</v>
      </c>
      <c r="G42" s="138">
        <f>SUM(D41:G41)</f>
        <v>0</v>
      </c>
      <c r="H42" s="138">
        <f>SUM(D41:H41)</f>
        <v>0</v>
      </c>
      <c r="I42" s="139">
        <f>SUM(D41:I41)</f>
        <v>0</v>
      </c>
    </row>
    <row r="43" spans="1:9" ht="17.25" customHeight="1" x14ac:dyDescent="0.2">
      <c r="C43" s="94"/>
      <c r="D43" s="95"/>
      <c r="E43" s="95"/>
      <c r="I43" s="94"/>
    </row>
    <row r="44" spans="1:9" ht="15" customHeight="1" x14ac:dyDescent="0.2">
      <c r="C44" s="96"/>
      <c r="D44" s="77"/>
      <c r="E44" s="77"/>
      <c r="F44" s="96"/>
      <c r="G44" s="97"/>
    </row>
    <row r="45" spans="1:9" ht="15" customHeight="1" x14ac:dyDescent="0.2"/>
    <row r="46" spans="1:9" ht="14.25" x14ac:dyDescent="0.2">
      <c r="A46" s="107"/>
      <c r="B46" s="98"/>
      <c r="D46" s="98"/>
      <c r="E46" s="99"/>
      <c r="F46" s="99"/>
      <c r="G46" s="99"/>
      <c r="H46" s="99"/>
      <c r="I46" s="99"/>
    </row>
  </sheetData>
  <mergeCells count="11">
    <mergeCell ref="A38:I38"/>
    <mergeCell ref="D8:I8"/>
    <mergeCell ref="A7:I7"/>
    <mergeCell ref="A8:A9"/>
    <mergeCell ref="B8:B9"/>
    <mergeCell ref="C8:C9"/>
    <mergeCell ref="B1:I1"/>
    <mergeCell ref="B2:I2"/>
    <mergeCell ref="B3:I3"/>
    <mergeCell ref="B4:I4"/>
    <mergeCell ref="A5:I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ORÇAMENTARIA</vt:lpstr>
      <vt:lpstr>CRONOGRAMA</vt:lpstr>
      <vt:lpstr>'PLANILHA ORÇAMENTARIA'!Area_de_impressao</vt:lpstr>
      <vt:lpstr>'PLANILHA ORÇAMENTARIA'!Titulos_de_impressao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Denilson Gonçalves da Silva</cp:lastModifiedBy>
  <cp:lastPrinted>2018-11-19T14:48:25Z</cp:lastPrinted>
  <dcterms:created xsi:type="dcterms:W3CDTF">2018-05-17T16:13:16Z</dcterms:created>
  <dcterms:modified xsi:type="dcterms:W3CDTF">2018-11-26T15:15:04Z</dcterms:modified>
</cp:coreProperties>
</file>